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4000" windowHeight="9675"/>
  </bookViews>
  <sheets>
    <sheet name="Sheet1" sheetId="1" r:id="rId1"/>
    <sheet name="Sheet2" sheetId="2" r:id="rId2"/>
    <sheet name="Sheet3" sheetId="3"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c r="F24"/>
  <c r="F23"/>
  <c r="F21"/>
  <c r="F20"/>
  <c r="F19"/>
  <c r="F17"/>
  <c r="F16"/>
  <c r="F15"/>
  <c r="F13"/>
  <c r="F12"/>
  <c r="F11"/>
  <c r="F10"/>
  <c r="E5"/>
  <c r="F85" l="1"/>
</calcChain>
</file>

<file path=xl/sharedStrings.xml><?xml version="1.0" encoding="utf-8"?>
<sst xmlns="http://schemas.openxmlformats.org/spreadsheetml/2006/main" count="219" uniqueCount="181">
  <si>
    <t>附件：</t>
  </si>
  <si>
    <t>2025年河北省会计师事务所综合评价得分测评表</t>
  </si>
  <si>
    <t>事务所名称</t>
  </si>
  <si>
    <t>注师人数</t>
  </si>
  <si>
    <t>60周岁以内
注师人数</t>
  </si>
  <si>
    <t>事务所编号</t>
  </si>
  <si>
    <t>业务收入（万元）</t>
  </si>
  <si>
    <t>业务收入增长率（%）</t>
  </si>
  <si>
    <t>注师人均业务收入（万元）</t>
  </si>
  <si>
    <t>省内事务所60周岁以内注册会计师人数最高值</t>
  </si>
  <si>
    <t>全省业务收入增长率（%）</t>
  </si>
  <si>
    <t>全省业务收入最高值（万元）</t>
  </si>
  <si>
    <t>全省注册会计师人均业务收入最高值（万元）</t>
  </si>
  <si>
    <t>分项</t>
  </si>
  <si>
    <t>评价内容</t>
  </si>
  <si>
    <t>指  标</t>
  </si>
  <si>
    <t>计算公式</t>
  </si>
  <si>
    <t>分值</t>
  </si>
  <si>
    <t>测算得分</t>
  </si>
  <si>
    <t>备注</t>
  </si>
  <si>
    <t xml:space="preserve">加   分    指   标    分   值 </t>
  </si>
  <si>
    <t>（一）
业
务
收
入
指
标</t>
  </si>
  <si>
    <t>1、业务收入规模指标，分四档累进计算</t>
  </si>
  <si>
    <r>
      <rPr>
        <b/>
        <sz val="10"/>
        <color theme="1"/>
        <rFont val="宋体"/>
        <charset val="134"/>
        <scheme val="minor"/>
      </rPr>
      <t>26</t>
    </r>
    <r>
      <rPr>
        <b/>
        <sz val="10"/>
        <color theme="1"/>
        <rFont val="宋体"/>
        <charset val="134"/>
        <scheme val="minor"/>
      </rPr>
      <t>0</t>
    </r>
    <r>
      <rPr>
        <b/>
        <sz val="10"/>
        <color theme="1"/>
        <rFont val="宋体"/>
        <charset val="134"/>
        <scheme val="minor"/>
      </rPr>
      <t>分</t>
    </r>
  </si>
  <si>
    <r>
      <rPr>
        <sz val="10"/>
        <color theme="1"/>
        <rFont val="宋体"/>
        <charset val="134"/>
        <scheme val="minor"/>
      </rPr>
      <t xml:space="preserve">  第一档：业务收入在</t>
    </r>
    <r>
      <rPr>
        <sz val="10"/>
        <color theme="1"/>
        <rFont val="宋体"/>
        <charset val="134"/>
        <scheme val="minor"/>
      </rPr>
      <t>5</t>
    </r>
    <r>
      <rPr>
        <sz val="10"/>
        <color theme="1"/>
        <rFont val="宋体"/>
        <charset val="134"/>
        <scheme val="minor"/>
      </rPr>
      <t>00万元（含）以下</t>
    </r>
  </si>
  <si>
    <t>(业务收入/500万元)×160分</t>
  </si>
  <si>
    <r>
      <rPr>
        <sz val="10"/>
        <color theme="1"/>
        <rFont val="宋体"/>
        <charset val="134"/>
        <scheme val="minor"/>
      </rPr>
      <t>16</t>
    </r>
    <r>
      <rPr>
        <sz val="10"/>
        <color theme="1"/>
        <rFont val="宋体"/>
        <charset val="134"/>
        <scheme val="minor"/>
      </rPr>
      <t>0</t>
    </r>
    <r>
      <rPr>
        <sz val="10"/>
        <color theme="1"/>
        <rFont val="宋体"/>
        <charset val="134"/>
        <scheme val="minor"/>
      </rPr>
      <t>分</t>
    </r>
  </si>
  <si>
    <t>测算得分项四选一填写即可。</t>
  </si>
  <si>
    <r>
      <rPr>
        <sz val="10"/>
        <color theme="1"/>
        <rFont val="宋体"/>
        <charset val="134"/>
        <scheme val="minor"/>
      </rPr>
      <t xml:space="preserve">  第二档：业务收入在</t>
    </r>
    <r>
      <rPr>
        <sz val="10"/>
        <color theme="1"/>
        <rFont val="宋体"/>
        <charset val="134"/>
        <scheme val="minor"/>
      </rPr>
      <t>5</t>
    </r>
    <r>
      <rPr>
        <sz val="10"/>
        <color theme="1"/>
        <rFont val="宋体"/>
        <charset val="134"/>
        <scheme val="minor"/>
      </rPr>
      <t>00万元以上、1000万元（含）以下</t>
    </r>
  </si>
  <si>
    <t>160分+[(业务收入-500万元)/(1000万元-500万元)]×50分</t>
  </si>
  <si>
    <r>
      <rPr>
        <sz val="10"/>
        <color theme="1"/>
        <rFont val="宋体"/>
        <charset val="134"/>
        <scheme val="minor"/>
      </rPr>
      <t>21</t>
    </r>
    <r>
      <rPr>
        <sz val="10"/>
        <color theme="1"/>
        <rFont val="宋体"/>
        <charset val="134"/>
        <scheme val="minor"/>
      </rPr>
      <t>0</t>
    </r>
    <r>
      <rPr>
        <sz val="10"/>
        <color theme="1"/>
        <rFont val="宋体"/>
        <charset val="134"/>
        <scheme val="minor"/>
      </rPr>
      <t>分</t>
    </r>
  </si>
  <si>
    <t xml:space="preserve">  第三档：业务收入在1000万元以上、3000万元（含）以下</t>
  </si>
  <si>
    <t>210分+[(业务收入-1000万元)/(3000万元-1000万元)]×30分</t>
  </si>
  <si>
    <r>
      <rPr>
        <sz val="10"/>
        <color theme="1"/>
        <rFont val="宋体"/>
        <charset val="134"/>
        <scheme val="minor"/>
      </rPr>
      <t>24</t>
    </r>
    <r>
      <rPr>
        <sz val="10"/>
        <color theme="1"/>
        <rFont val="宋体"/>
        <charset val="134"/>
        <scheme val="minor"/>
      </rPr>
      <t>0</t>
    </r>
    <r>
      <rPr>
        <sz val="10"/>
        <color theme="1"/>
        <rFont val="宋体"/>
        <charset val="134"/>
        <scheme val="minor"/>
      </rPr>
      <t>分</t>
    </r>
  </si>
  <si>
    <t xml:space="preserve">  第四档：业务收入在3000万元以上</t>
  </si>
  <si>
    <t>240分+[(业务收入-3000万元)/(全省业务收入最高值-3000万元)]×20分</t>
  </si>
  <si>
    <r>
      <rPr>
        <sz val="10"/>
        <color theme="1"/>
        <rFont val="宋体"/>
        <charset val="134"/>
        <scheme val="minor"/>
      </rPr>
      <t>26</t>
    </r>
    <r>
      <rPr>
        <sz val="10"/>
        <color theme="1"/>
        <rFont val="宋体"/>
        <charset val="134"/>
        <scheme val="minor"/>
      </rPr>
      <t>0</t>
    </r>
    <r>
      <rPr>
        <sz val="10"/>
        <color theme="1"/>
        <rFont val="宋体"/>
        <charset val="134"/>
        <scheme val="minor"/>
      </rPr>
      <t>分</t>
    </r>
  </si>
  <si>
    <t>2、业务收入正增长指标，分三档</t>
  </si>
  <si>
    <r>
      <rPr>
        <b/>
        <sz val="10"/>
        <color theme="1"/>
        <rFont val="宋体"/>
        <charset val="134"/>
        <scheme val="minor"/>
      </rPr>
      <t>2</t>
    </r>
    <r>
      <rPr>
        <b/>
        <sz val="10"/>
        <color theme="1"/>
        <rFont val="宋体"/>
        <charset val="134"/>
        <scheme val="minor"/>
      </rPr>
      <t>0</t>
    </r>
    <r>
      <rPr>
        <b/>
        <sz val="10"/>
        <color theme="1"/>
        <rFont val="宋体"/>
        <charset val="134"/>
        <scheme val="minor"/>
      </rPr>
      <t>分</t>
    </r>
  </si>
  <si>
    <t xml:space="preserve">  第一档：设立不满两个会计年度</t>
  </si>
  <si>
    <t>0分</t>
  </si>
  <si>
    <t>测算得分项三选一填写即可。</t>
  </si>
  <si>
    <t xml:space="preserve">  第二档：增长率小于或等于全省业务收入增长率</t>
  </si>
  <si>
    <r>
      <rPr>
        <sz val="10"/>
        <color theme="1"/>
        <rFont val="宋体"/>
        <charset val="134"/>
        <scheme val="minor"/>
      </rPr>
      <t>1</t>
    </r>
    <r>
      <rPr>
        <sz val="10"/>
        <color theme="1"/>
        <rFont val="宋体"/>
        <charset val="134"/>
        <scheme val="minor"/>
      </rPr>
      <t>0</t>
    </r>
    <r>
      <rPr>
        <sz val="10"/>
        <color theme="1"/>
        <rFont val="宋体"/>
        <charset val="134"/>
        <scheme val="minor"/>
      </rPr>
      <t>分</t>
    </r>
  </si>
  <si>
    <t xml:space="preserve">  第三档：增长率大于全省增长率</t>
  </si>
  <si>
    <r>
      <rPr>
        <sz val="10"/>
        <color theme="1"/>
        <rFont val="宋体"/>
        <charset val="134"/>
        <scheme val="minor"/>
      </rPr>
      <t>2</t>
    </r>
    <r>
      <rPr>
        <sz val="10"/>
        <color theme="1"/>
        <rFont val="宋体"/>
        <charset val="134"/>
        <scheme val="minor"/>
      </rPr>
      <t>0</t>
    </r>
    <r>
      <rPr>
        <sz val="10"/>
        <color theme="1"/>
        <rFont val="宋体"/>
        <charset val="134"/>
        <scheme val="minor"/>
      </rPr>
      <t>分</t>
    </r>
  </si>
  <si>
    <t>3、注册会计师人均业务收入指标，分三档累进计算</t>
  </si>
  <si>
    <t>120分</t>
  </si>
  <si>
    <t xml:space="preserve">  第一档：注册会计师人均业务收入在25万元（含）以下</t>
  </si>
  <si>
    <t>(注册会计师人均业务收入/25万元)×70分</t>
  </si>
  <si>
    <r>
      <rPr>
        <sz val="10"/>
        <color theme="1"/>
        <rFont val="宋体"/>
        <charset val="134"/>
        <scheme val="minor"/>
      </rPr>
      <t>7</t>
    </r>
    <r>
      <rPr>
        <sz val="10"/>
        <color theme="1"/>
        <rFont val="宋体"/>
        <charset val="134"/>
        <scheme val="minor"/>
      </rPr>
      <t>0</t>
    </r>
    <r>
      <rPr>
        <sz val="10"/>
        <color theme="1"/>
        <rFont val="宋体"/>
        <charset val="134"/>
        <scheme val="minor"/>
      </rPr>
      <t>分</t>
    </r>
  </si>
  <si>
    <t xml:space="preserve">  第二档：注册会计师人均业务收入在25万元以上、50万元（含）以下</t>
  </si>
  <si>
    <t>70分+[(注册会计师人均业务收入-25万元)/(50万元-25万元)]×30</t>
  </si>
  <si>
    <r>
      <rPr>
        <sz val="10"/>
        <color theme="1"/>
        <rFont val="宋体"/>
        <charset val="134"/>
        <scheme val="minor"/>
      </rPr>
      <t>10</t>
    </r>
    <r>
      <rPr>
        <sz val="10"/>
        <color theme="1"/>
        <rFont val="宋体"/>
        <charset val="134"/>
        <scheme val="minor"/>
      </rPr>
      <t>0</t>
    </r>
    <r>
      <rPr>
        <sz val="10"/>
        <color theme="1"/>
        <rFont val="宋体"/>
        <charset val="134"/>
        <scheme val="minor"/>
      </rPr>
      <t>分</t>
    </r>
  </si>
  <si>
    <t xml:space="preserve">  第三档：注册会计师人均业务收入在50万元以上</t>
  </si>
  <si>
    <t>100分+[(注册会计师人均业务收入-50万元)/(全省注册会计师人均业务收入最高值-50万元)]×20分</t>
  </si>
  <si>
    <r>
      <rPr>
        <sz val="10"/>
        <color theme="1"/>
        <rFont val="宋体"/>
        <charset val="134"/>
        <scheme val="minor"/>
      </rPr>
      <t>12</t>
    </r>
    <r>
      <rPr>
        <sz val="10"/>
        <color theme="1"/>
        <rFont val="宋体"/>
        <charset val="134"/>
        <scheme val="minor"/>
      </rPr>
      <t>0</t>
    </r>
    <r>
      <rPr>
        <sz val="10"/>
        <color theme="1"/>
        <rFont val="宋体"/>
        <charset val="134"/>
        <scheme val="minor"/>
      </rPr>
      <t>分</t>
    </r>
  </si>
  <si>
    <t>（二）
人
力
资
源
指
标</t>
  </si>
  <si>
    <t>4、年龄在 60周岁以内的注册会计师数量指标，分三档累进计算</t>
  </si>
  <si>
    <r>
      <rPr>
        <b/>
        <sz val="10"/>
        <color theme="1"/>
        <rFont val="宋体"/>
        <charset val="134"/>
        <scheme val="minor"/>
      </rPr>
      <t>22</t>
    </r>
    <r>
      <rPr>
        <b/>
        <sz val="10"/>
        <color theme="1"/>
        <rFont val="宋体"/>
        <charset val="134"/>
        <scheme val="minor"/>
      </rPr>
      <t>0</t>
    </r>
    <r>
      <rPr>
        <b/>
        <sz val="10"/>
        <color theme="1"/>
        <rFont val="宋体"/>
        <charset val="134"/>
        <scheme val="minor"/>
      </rPr>
      <t>分</t>
    </r>
  </si>
  <si>
    <t xml:space="preserve">  第一档：15人（含）以下</t>
  </si>
  <si>
    <r>
      <rPr>
        <sz val="10"/>
        <color theme="1"/>
        <rFont val="宋体"/>
        <charset val="134"/>
        <scheme val="minor"/>
      </rPr>
      <t>1</t>
    </r>
    <r>
      <rPr>
        <sz val="10"/>
        <color theme="1"/>
        <rFont val="宋体"/>
        <charset val="134"/>
        <scheme val="minor"/>
      </rPr>
      <t>0</t>
    </r>
    <r>
      <rPr>
        <sz val="10"/>
        <color theme="1"/>
        <rFont val="宋体"/>
        <charset val="134"/>
        <scheme val="minor"/>
      </rPr>
      <t>分/人   
最高15</t>
    </r>
    <r>
      <rPr>
        <sz val="10"/>
        <color theme="1"/>
        <rFont val="宋体"/>
        <charset val="134"/>
        <scheme val="minor"/>
      </rPr>
      <t>0</t>
    </r>
    <r>
      <rPr>
        <sz val="10"/>
        <color theme="1"/>
        <rFont val="宋体"/>
        <charset val="134"/>
        <scheme val="minor"/>
      </rPr>
      <t>分</t>
    </r>
  </si>
  <si>
    <t xml:space="preserve">  第二档：16人至30人（含）</t>
  </si>
  <si>
    <t>150分+[(60周岁以内注册会计师人数-15人)/(30人-15人)]×50分</t>
  </si>
  <si>
    <r>
      <rPr>
        <sz val="10"/>
        <color theme="1"/>
        <rFont val="宋体"/>
        <charset val="134"/>
        <scheme val="minor"/>
      </rPr>
      <t>20</t>
    </r>
    <r>
      <rPr>
        <sz val="10"/>
        <color theme="1"/>
        <rFont val="宋体"/>
        <charset val="134"/>
        <scheme val="minor"/>
      </rPr>
      <t>0</t>
    </r>
    <r>
      <rPr>
        <sz val="10"/>
        <color theme="1"/>
        <rFont val="宋体"/>
        <charset val="134"/>
        <scheme val="minor"/>
      </rPr>
      <t>分</t>
    </r>
  </si>
  <si>
    <t xml:space="preserve">  第三档：30人以上</t>
  </si>
  <si>
    <t>200分+[(60周岁以内注册会计师人数-30人)/(省内事务所60周岁以内注册会计师人数最高值-30人)]×20分</t>
  </si>
  <si>
    <r>
      <rPr>
        <sz val="10"/>
        <color theme="1"/>
        <rFont val="宋体"/>
        <charset val="134"/>
        <scheme val="minor"/>
      </rPr>
      <t>22</t>
    </r>
    <r>
      <rPr>
        <sz val="10"/>
        <color theme="1"/>
        <rFont val="宋体"/>
        <charset val="134"/>
        <scheme val="minor"/>
      </rPr>
      <t>0</t>
    </r>
    <r>
      <rPr>
        <sz val="10"/>
        <color theme="1"/>
        <rFont val="宋体"/>
        <charset val="134"/>
        <scheme val="minor"/>
      </rPr>
      <t>分</t>
    </r>
  </si>
  <si>
    <t>5、人才队伍建设指标</t>
  </si>
  <si>
    <t xml:space="preserve">  （1）事务所有职工参加上一年度注册会计师考试全科合格人员</t>
  </si>
  <si>
    <r>
      <rPr>
        <sz val="10"/>
        <color theme="1"/>
        <rFont val="宋体"/>
        <charset val="134"/>
        <scheme val="minor"/>
      </rPr>
      <t>5分/人
最高1</t>
    </r>
    <r>
      <rPr>
        <sz val="10"/>
        <color theme="1"/>
        <rFont val="宋体"/>
        <charset val="134"/>
        <scheme val="minor"/>
      </rPr>
      <t>0</t>
    </r>
    <r>
      <rPr>
        <sz val="10"/>
        <color theme="1"/>
        <rFont val="宋体"/>
        <charset val="134"/>
        <scheme val="minor"/>
      </rPr>
      <t>分</t>
    </r>
  </si>
  <si>
    <t>须提供佐证材料：相关人员全科合格证及其自然人电子税务局（扣缴端）个税截图。</t>
  </si>
  <si>
    <t xml:space="preserve">  （2）事务所上一年度有45周岁以下新注册注册会计师</t>
  </si>
  <si>
    <t>6、行业高端人才培养指标</t>
  </si>
  <si>
    <r>
      <rPr>
        <b/>
        <sz val="10"/>
        <color theme="1"/>
        <rFont val="宋体"/>
        <charset val="134"/>
        <scheme val="minor"/>
      </rPr>
      <t>1</t>
    </r>
    <r>
      <rPr>
        <b/>
        <sz val="10"/>
        <color theme="1"/>
        <rFont val="宋体"/>
        <charset val="134"/>
        <scheme val="minor"/>
      </rPr>
      <t>0</t>
    </r>
    <r>
      <rPr>
        <b/>
        <sz val="10"/>
        <color theme="1"/>
        <rFont val="宋体"/>
        <charset val="134"/>
        <scheme val="minor"/>
      </rPr>
      <t>分</t>
    </r>
  </si>
  <si>
    <t xml:space="preserve">  事务所有荣获国家级、省级领军（高端）人才</t>
  </si>
  <si>
    <t>须提供佐证材料：相关人员荣誉证书和正式文件。</t>
  </si>
  <si>
    <t>（三）
党
建
工
作
指
标</t>
  </si>
  <si>
    <t>7、党支部组织建设指标</t>
  </si>
  <si>
    <r>
      <rPr>
        <b/>
        <sz val="10"/>
        <color theme="1"/>
        <rFont val="宋体"/>
        <charset val="134"/>
        <scheme val="minor"/>
      </rPr>
      <t>3</t>
    </r>
    <r>
      <rPr>
        <b/>
        <sz val="10"/>
        <color theme="1"/>
        <rFont val="宋体"/>
        <charset val="134"/>
        <scheme val="minor"/>
      </rPr>
      <t>0</t>
    </r>
    <r>
      <rPr>
        <b/>
        <sz val="10"/>
        <color theme="1"/>
        <rFont val="宋体"/>
        <charset val="134"/>
        <scheme val="minor"/>
      </rPr>
      <t>分</t>
    </r>
  </si>
  <si>
    <t xml:space="preserve">  （1）建立独立党支部</t>
  </si>
  <si>
    <t xml:space="preserve">  （2）建立联合党支部的事务所党员人数</t>
  </si>
  <si>
    <t>3人及以上的10分；不足3人的5分</t>
  </si>
  <si>
    <t xml:space="preserve">  （3）年度内积极开展主题党日活动，或积极参加行业党组织书记培训班</t>
  </si>
  <si>
    <t xml:space="preserve">  （4）积极培养发展党员</t>
  </si>
  <si>
    <t>8、党团组织获表彰奖励指标（有重复获奖的以最高分为准，不重复加分）</t>
  </si>
  <si>
    <r>
      <rPr>
        <b/>
        <sz val="10"/>
        <color theme="1"/>
        <rFont val="宋体"/>
        <charset val="134"/>
        <scheme val="minor"/>
      </rPr>
      <t>2</t>
    </r>
    <r>
      <rPr>
        <b/>
        <sz val="10"/>
        <color theme="1"/>
        <rFont val="宋体"/>
        <charset val="134"/>
        <scheme val="minor"/>
      </rPr>
      <t>0</t>
    </r>
    <r>
      <rPr>
        <b/>
        <sz val="10"/>
        <color theme="1"/>
        <rFont val="宋体"/>
        <charset val="134"/>
        <scheme val="minor"/>
      </rPr>
      <t>分
最高2</t>
    </r>
    <r>
      <rPr>
        <b/>
        <sz val="10"/>
        <color theme="1"/>
        <rFont val="宋体"/>
        <charset val="134"/>
        <scheme val="minor"/>
      </rPr>
      <t>0</t>
    </r>
    <r>
      <rPr>
        <b/>
        <sz val="10"/>
        <color theme="1"/>
        <rFont val="宋体"/>
        <charset val="134"/>
        <scheme val="minor"/>
      </rPr>
      <t>分</t>
    </r>
  </si>
  <si>
    <t xml:space="preserve">  （1）荣获全国行业党委、行业团委等表彰</t>
  </si>
  <si>
    <t xml:space="preserve">  （2）荣获省行业党委、行业团委等表彰</t>
  </si>
  <si>
    <t xml:space="preserve">加   分    指    标    分    值 </t>
  </si>
  <si>
    <t>（四）
内
部
治
理
指
标</t>
  </si>
  <si>
    <t>9、内部管理制度建设指标</t>
  </si>
  <si>
    <r>
      <rPr>
        <b/>
        <sz val="10"/>
        <color theme="1"/>
        <rFont val="宋体"/>
        <charset val="134"/>
        <scheme val="minor"/>
      </rPr>
      <t>4</t>
    </r>
    <r>
      <rPr>
        <b/>
        <sz val="10"/>
        <color theme="1"/>
        <rFont val="宋体"/>
        <charset val="134"/>
        <scheme val="minor"/>
      </rPr>
      <t>0</t>
    </r>
    <r>
      <rPr>
        <b/>
        <sz val="10"/>
        <color theme="1"/>
        <rFont val="宋体"/>
        <charset val="134"/>
        <scheme val="minor"/>
      </rPr>
      <t>分</t>
    </r>
  </si>
  <si>
    <t xml:space="preserve">  （1）事务所在人员管理、财务管理、业务管理、技术标准和质量管理、信息化建设等方面实施了一体化管理，设有相对健全的内部组织机构</t>
  </si>
  <si>
    <r>
      <rPr>
        <sz val="10"/>
        <color theme="1"/>
        <rFont val="宋体"/>
        <charset val="134"/>
        <scheme val="minor"/>
      </rPr>
      <t>须提供佐证材料：相关制度文件。相关制度文件齐全得2</t>
    </r>
    <r>
      <rPr>
        <sz val="10"/>
        <color theme="1"/>
        <rFont val="宋体"/>
        <charset val="134"/>
        <scheme val="minor"/>
      </rPr>
      <t>0</t>
    </r>
    <r>
      <rPr>
        <sz val="10"/>
        <color theme="1"/>
        <rFont val="宋体"/>
        <charset val="134"/>
        <scheme val="minor"/>
      </rPr>
      <t>分，否则不得分。</t>
    </r>
  </si>
  <si>
    <t xml:space="preserve">  （2）制定了完备的内部管理制度，包括以事务所章程（合伙人协议）为核心的人力资源管理制度、财务管理制度、业务管理制度、质量控制制度、中长期信息化建设规划等，并有效运行</t>
  </si>
  <si>
    <t>10、合伙人(股东)年龄结构指标</t>
  </si>
  <si>
    <r>
      <rPr>
        <b/>
        <sz val="10"/>
        <color theme="1"/>
        <rFont val="宋体"/>
        <charset val="134"/>
        <scheme val="minor"/>
      </rPr>
      <t>6</t>
    </r>
    <r>
      <rPr>
        <b/>
        <sz val="10"/>
        <color theme="1"/>
        <rFont val="宋体"/>
        <charset val="134"/>
        <scheme val="minor"/>
      </rPr>
      <t>0</t>
    </r>
    <r>
      <rPr>
        <b/>
        <sz val="10"/>
        <color theme="1"/>
        <rFont val="宋体"/>
        <charset val="134"/>
        <scheme val="minor"/>
      </rPr>
      <t>分</t>
    </r>
  </si>
  <si>
    <r>
      <rPr>
        <sz val="10"/>
        <color theme="1"/>
        <rFont val="宋体"/>
        <charset val="134"/>
        <scheme val="minor"/>
      </rPr>
      <t xml:space="preserve">  截至上一年度末，事务所</t>
    </r>
    <r>
      <rPr>
        <sz val="10"/>
        <color theme="1"/>
        <rFont val="宋体"/>
        <charset val="134"/>
        <scheme val="minor"/>
      </rPr>
      <t>60</t>
    </r>
    <r>
      <rPr>
        <sz val="10"/>
        <color theme="1"/>
        <rFont val="宋体"/>
        <charset val="134"/>
        <scheme val="minor"/>
      </rPr>
      <t>周岁以下合伙人数量</t>
    </r>
  </si>
  <si>
    <r>
      <rPr>
        <sz val="10"/>
        <color theme="1"/>
        <rFont val="宋体"/>
        <charset val="134"/>
        <scheme val="minor"/>
      </rPr>
      <t>1</t>
    </r>
    <r>
      <rPr>
        <sz val="10"/>
        <color theme="1"/>
        <rFont val="宋体"/>
        <charset val="134"/>
        <scheme val="minor"/>
      </rPr>
      <t>0</t>
    </r>
    <r>
      <rPr>
        <sz val="10"/>
        <color theme="1"/>
        <rFont val="宋体"/>
        <charset val="134"/>
        <scheme val="minor"/>
      </rPr>
      <t>分/人
最高6</t>
    </r>
    <r>
      <rPr>
        <sz val="10"/>
        <color theme="1"/>
        <rFont val="宋体"/>
        <charset val="134"/>
        <scheme val="minor"/>
      </rPr>
      <t>0</t>
    </r>
    <r>
      <rPr>
        <sz val="10"/>
        <color theme="1"/>
        <rFont val="宋体"/>
        <charset val="134"/>
        <scheme val="minor"/>
      </rPr>
      <t>分</t>
    </r>
  </si>
  <si>
    <t>省内事务所及其分所此项留空，其信息由协会代填。外省市事务所在我省设立分所且我省分所含有总所合伙人（股东）的，可填报此项，并提供由总所出具的相关证明文件。</t>
  </si>
  <si>
    <t>11、信息化建设指标</t>
  </si>
  <si>
    <t xml:space="preserve">  （1）建设独立域名门户网站</t>
  </si>
  <si>
    <t>5分</t>
  </si>
  <si>
    <t>须提供佐证材料：网站名称、网址链接和网站截图。</t>
  </si>
  <si>
    <t xml:space="preserve">  （2）在工信、公安等相关管理部门备案</t>
  </si>
  <si>
    <t>须提供佐证材料：工信、公安等部门网站备案证号和网站备案链接。工信、公安等部门佐证材料齐全得5分，否则不得分。</t>
  </si>
  <si>
    <t xml:space="preserve">  （3）使用OA办公系统</t>
  </si>
  <si>
    <t>须提供佐证材料：系统名称、开发单位、系统功能、各模块截图。</t>
  </si>
  <si>
    <t xml:space="preserve">  （4）使用审计业务信息化管理系统</t>
  </si>
  <si>
    <t xml:space="preserve">  （5）使用电子函证平台执行函证程序</t>
  </si>
  <si>
    <t>须提供佐证材料：平台名称、开发单位、平台功能、各模块截图。</t>
  </si>
  <si>
    <t xml:space="preserve">  （6）设立函证中心并配备有专职工作人员</t>
  </si>
  <si>
    <t>须提供佐证材料：函证中心部门职能；专职人员姓名、电话、身份证号。</t>
  </si>
  <si>
    <t>12、计提职业风险基金（购买职业责任保险）指标</t>
  </si>
  <si>
    <r>
      <rPr>
        <sz val="10"/>
        <rFont val="宋体"/>
        <charset val="134"/>
        <scheme val="minor"/>
      </rPr>
      <t xml:space="preserve"> </t>
    </r>
    <r>
      <rPr>
        <sz val="10"/>
        <rFont val="宋体"/>
        <charset val="134"/>
        <scheme val="minor"/>
      </rPr>
      <t xml:space="preserve"> </t>
    </r>
    <r>
      <rPr>
        <sz val="10"/>
        <rFont val="宋体"/>
        <charset val="134"/>
        <scheme val="minor"/>
      </rPr>
      <t>按规定提取职业风险基金或购买职业责任险</t>
    </r>
  </si>
  <si>
    <t>事务所购买执业责任保险的，须提供原始凭证、保险单或合同证明等相关佐证材料；提取职业风险金的由协会代填，无须提供佐证材料。</t>
  </si>
  <si>
    <t>（五）
履行
会员
义务
指标</t>
  </si>
  <si>
    <t>13、事务所按时足额缴纳会费指标</t>
  </si>
  <si>
    <t xml:space="preserve">  按时足额缴纳会费</t>
  </si>
  <si>
    <r>
      <rPr>
        <sz val="10"/>
        <color theme="1"/>
        <rFont val="宋体"/>
        <charset val="134"/>
        <scheme val="minor"/>
      </rPr>
      <t>4</t>
    </r>
    <r>
      <rPr>
        <sz val="10"/>
        <color theme="1"/>
        <rFont val="宋体"/>
        <charset val="134"/>
        <scheme val="minor"/>
      </rPr>
      <t>0</t>
    </r>
    <r>
      <rPr>
        <sz val="10"/>
        <color theme="1"/>
        <rFont val="宋体"/>
        <charset val="134"/>
        <scheme val="minor"/>
      </rPr>
      <t>分</t>
    </r>
  </si>
  <si>
    <t>14、按时完成年度继续教育指标</t>
  </si>
  <si>
    <t xml:space="preserve">  事务所注册会计师全部完成上一年度继续教育规定学时</t>
  </si>
  <si>
    <t>（六）
行
业
贡
献
指
标</t>
  </si>
  <si>
    <t>15、行业研究及信息宣传指标（多项得分按最高得分计算）</t>
  </si>
  <si>
    <r>
      <rPr>
        <b/>
        <sz val="10"/>
        <color theme="1"/>
        <rFont val="宋体"/>
        <charset val="134"/>
        <scheme val="minor"/>
      </rPr>
      <t>3</t>
    </r>
    <r>
      <rPr>
        <b/>
        <sz val="10"/>
        <color theme="1"/>
        <rFont val="宋体"/>
        <charset val="134"/>
        <scheme val="minor"/>
      </rPr>
      <t>0</t>
    </r>
    <r>
      <rPr>
        <b/>
        <sz val="10"/>
        <color theme="1"/>
        <rFont val="宋体"/>
        <charset val="134"/>
        <scheme val="minor"/>
      </rPr>
      <t>分
最高3</t>
    </r>
    <r>
      <rPr>
        <b/>
        <sz val="10"/>
        <color theme="1"/>
        <rFont val="宋体"/>
        <charset val="134"/>
        <scheme val="minor"/>
      </rPr>
      <t>0</t>
    </r>
    <r>
      <rPr>
        <b/>
        <sz val="10"/>
        <color theme="1"/>
        <rFont val="宋体"/>
        <charset val="134"/>
        <scheme val="minor"/>
      </rPr>
      <t>分</t>
    </r>
  </si>
  <si>
    <t xml:space="preserve">  （1）事务所或注册会计师在国家核心财经类期刊杂志发表行业相关研究文章</t>
  </si>
  <si>
    <r>
      <rPr>
        <sz val="10"/>
        <color theme="1"/>
        <rFont val="宋体"/>
        <charset val="134"/>
        <scheme val="minor"/>
      </rPr>
      <t>3</t>
    </r>
    <r>
      <rPr>
        <sz val="10"/>
        <color theme="1"/>
        <rFont val="宋体"/>
        <charset val="134"/>
        <scheme val="minor"/>
      </rPr>
      <t>0</t>
    </r>
    <r>
      <rPr>
        <sz val="10"/>
        <color theme="1"/>
        <rFont val="宋体"/>
        <charset val="134"/>
        <scheme val="minor"/>
      </rPr>
      <t>分</t>
    </r>
  </si>
  <si>
    <t>须提供佐证材料：期刊封面、版权页、目录页、正文、尾页。</t>
  </si>
  <si>
    <t xml:space="preserve">  （2）在省级核心财经类期刊杂志发表行业相关研究文章</t>
  </si>
  <si>
    <t xml:space="preserve">  （3）在国家或省级非核心财经类期刊杂志发表行业相关研究文章</t>
  </si>
  <si>
    <t xml:space="preserve">  （4）事务所上一年度向中注协或省注协报送各类典型案例等信息并被采纳</t>
  </si>
  <si>
    <t>须提供佐证材料：信息采纳证明文件或含有报道平台名称、案例内容、发布时间等信息的相关截图。</t>
  </si>
  <si>
    <t>16、参政议政指标（同一注册会计师有多项任职的，按最高分值计算）</t>
  </si>
  <si>
    <r>
      <rPr>
        <b/>
        <sz val="10"/>
        <color theme="1"/>
        <rFont val="宋体"/>
        <charset val="134"/>
        <scheme val="minor"/>
      </rPr>
      <t>1</t>
    </r>
    <r>
      <rPr>
        <b/>
        <sz val="10"/>
        <color theme="1"/>
        <rFont val="宋体"/>
        <charset val="134"/>
        <scheme val="minor"/>
      </rPr>
      <t>0</t>
    </r>
    <r>
      <rPr>
        <b/>
        <sz val="10"/>
        <color theme="1"/>
        <rFont val="宋体"/>
        <charset val="134"/>
        <scheme val="minor"/>
      </rPr>
      <t>分
最高1</t>
    </r>
    <r>
      <rPr>
        <b/>
        <sz val="10"/>
        <color theme="1"/>
        <rFont val="宋体"/>
        <charset val="134"/>
        <scheme val="minor"/>
      </rPr>
      <t>0</t>
    </r>
    <r>
      <rPr>
        <b/>
        <sz val="10"/>
        <color theme="1"/>
        <rFont val="宋体"/>
        <charset val="134"/>
        <scheme val="minor"/>
      </rPr>
      <t>分</t>
    </r>
  </si>
  <si>
    <t xml:space="preserve">  （1）注册会计师现任全国、省人大代表、党代表、政协委员</t>
  </si>
  <si>
    <r>
      <rPr>
        <sz val="10"/>
        <color theme="1"/>
        <rFont val="宋体"/>
        <charset val="134"/>
        <scheme val="minor"/>
      </rPr>
      <t>1</t>
    </r>
    <r>
      <rPr>
        <sz val="10"/>
        <color theme="1"/>
        <rFont val="宋体"/>
        <charset val="134"/>
        <scheme val="minor"/>
      </rPr>
      <t>0</t>
    </r>
    <r>
      <rPr>
        <sz val="10"/>
        <color theme="1"/>
        <rFont val="宋体"/>
        <charset val="134"/>
        <scheme val="minor"/>
      </rPr>
      <t>分/人</t>
    </r>
  </si>
  <si>
    <t>现任。须提供佐证材料：相关证件或正式文件。</t>
  </si>
  <si>
    <t xml:space="preserve">  （2）注册会计师现任市、县人大代表、党代表、政协委员</t>
  </si>
  <si>
    <t>5分/人</t>
  </si>
  <si>
    <t>17、担任行业职务指标（同一注册会计师有多项任职的，按最高分值计算）</t>
  </si>
  <si>
    <t xml:space="preserve">  （1）注册会计师现任中注协常务理事、监事会成员或专门委员会委员</t>
  </si>
  <si>
    <t xml:space="preserve">  </t>
  </si>
  <si>
    <r>
      <rPr>
        <sz val="10"/>
        <color theme="1"/>
        <rFont val="宋体"/>
        <charset val="134"/>
        <scheme val="minor"/>
      </rPr>
      <t>2</t>
    </r>
    <r>
      <rPr>
        <sz val="10"/>
        <color theme="1"/>
        <rFont val="宋体"/>
        <charset val="134"/>
        <scheme val="minor"/>
      </rPr>
      <t>0</t>
    </r>
    <r>
      <rPr>
        <sz val="10"/>
        <color theme="1"/>
        <rFont val="宋体"/>
        <charset val="134"/>
        <scheme val="minor"/>
      </rPr>
      <t>分/人</t>
    </r>
  </si>
  <si>
    <t xml:space="preserve">  （2）注册会计师现任省注协常务理事、监事会成员、专门委员会委员或省行业党委委员</t>
  </si>
  <si>
    <t>18、参与行业执业质量检查或其他社会公益活动指标</t>
  </si>
  <si>
    <t xml:space="preserve">  事务所上一年度选派注册会计师参与行业执业质量检查或其他社会公益活动</t>
  </si>
  <si>
    <t>注师参与行业执业质量检查情况由协会代填。事务所如有其他社会公益活动情况可填报此项，并提供相关正式文件或包括时间、地点、人物、内容等详细信息的证明材料。</t>
  </si>
  <si>
    <t>减   分    指   标    分   值</t>
  </si>
  <si>
    <t>（七）
处
罚
及
惩
戒
指
标</t>
  </si>
  <si>
    <t>19、事务所或注册会计师评价年度和当年度受到刑事处罚、行政处罚和行业惩戒减分事项</t>
  </si>
  <si>
    <t xml:space="preserve">  （1）注册会计师受到刑事处罚或行政处罚</t>
  </si>
  <si>
    <r>
      <rPr>
        <sz val="10"/>
        <color theme="1"/>
        <rFont val="宋体"/>
        <charset val="134"/>
        <scheme val="minor"/>
      </rPr>
      <t>1</t>
    </r>
    <r>
      <rPr>
        <sz val="10"/>
        <color theme="1"/>
        <rFont val="宋体"/>
        <charset val="134"/>
        <scheme val="minor"/>
      </rPr>
      <t>0</t>
    </r>
    <r>
      <rPr>
        <sz val="10"/>
        <color theme="1"/>
        <rFont val="宋体"/>
        <charset val="134"/>
        <scheme val="minor"/>
      </rPr>
      <t>0分/人次</t>
    </r>
  </si>
  <si>
    <t>负数。根据情况，填写相应负数数值即可，例如“-3”。</t>
  </si>
  <si>
    <t xml:space="preserve">  （2）事务所或注册会计师受到行业公开谴责</t>
  </si>
  <si>
    <r>
      <rPr>
        <sz val="10"/>
        <color theme="1"/>
        <rFont val="宋体"/>
        <charset val="134"/>
        <scheme val="minor"/>
      </rPr>
      <t>5</t>
    </r>
    <r>
      <rPr>
        <sz val="10"/>
        <color theme="1"/>
        <rFont val="宋体"/>
        <charset val="134"/>
        <scheme val="minor"/>
      </rPr>
      <t>0</t>
    </r>
    <r>
      <rPr>
        <sz val="10"/>
        <color theme="1"/>
        <rFont val="宋体"/>
        <charset val="134"/>
        <scheme val="minor"/>
      </rPr>
      <t>分/人次</t>
    </r>
  </si>
  <si>
    <t xml:space="preserve">  （3）事务所或注册会计师受到行业内通报批评</t>
  </si>
  <si>
    <r>
      <rPr>
        <sz val="10"/>
        <color theme="1"/>
        <rFont val="宋体"/>
        <charset val="134"/>
        <scheme val="minor"/>
      </rPr>
      <t>4</t>
    </r>
    <r>
      <rPr>
        <sz val="10"/>
        <color theme="1"/>
        <rFont val="宋体"/>
        <charset val="134"/>
        <scheme val="minor"/>
      </rPr>
      <t>0</t>
    </r>
    <r>
      <rPr>
        <sz val="10"/>
        <color theme="1"/>
        <rFont val="宋体"/>
        <charset val="134"/>
        <scheme val="minor"/>
      </rPr>
      <t>分/人次</t>
    </r>
  </si>
  <si>
    <t xml:space="preserve">  （4）事务所或注册会计师受到行业训诫</t>
  </si>
  <si>
    <r>
      <rPr>
        <sz val="10"/>
        <color theme="1"/>
        <rFont val="宋体"/>
        <charset val="134"/>
        <scheme val="minor"/>
      </rPr>
      <t>3</t>
    </r>
    <r>
      <rPr>
        <sz val="10"/>
        <color theme="1"/>
        <rFont val="宋体"/>
        <charset val="134"/>
        <scheme val="minor"/>
      </rPr>
      <t>0</t>
    </r>
    <r>
      <rPr>
        <sz val="10"/>
        <color theme="1"/>
        <rFont val="宋体"/>
        <charset val="134"/>
        <scheme val="minor"/>
      </rPr>
      <t>分/人次</t>
    </r>
  </si>
  <si>
    <t xml:space="preserve">  （5）事务所不配合行业开展常规或专项检查工作</t>
  </si>
  <si>
    <r>
      <rPr>
        <sz val="10"/>
        <color theme="1"/>
        <rFont val="宋体"/>
        <charset val="134"/>
        <scheme val="minor"/>
      </rPr>
      <t>5</t>
    </r>
    <r>
      <rPr>
        <sz val="10"/>
        <color theme="1"/>
        <rFont val="宋体"/>
        <charset val="134"/>
        <scheme val="minor"/>
      </rPr>
      <t>0</t>
    </r>
    <r>
      <rPr>
        <sz val="10"/>
        <color theme="1"/>
        <rFont val="宋体"/>
        <charset val="134"/>
        <scheme val="minor"/>
      </rPr>
      <t>分</t>
    </r>
  </si>
  <si>
    <t xml:space="preserve">  （6）对已立案调查或投诉举报经核实有违法违规行为的事务所或注册会计师</t>
  </si>
  <si>
    <t>20、其他减分事项</t>
  </si>
  <si>
    <t xml:space="preserve">  （1）事务所无正当理由阻挠注册会计师正常转所</t>
  </si>
  <si>
    <r>
      <rPr>
        <sz val="10"/>
        <color theme="1"/>
        <rFont val="宋体"/>
        <charset val="134"/>
        <scheme val="minor"/>
      </rPr>
      <t>3</t>
    </r>
    <r>
      <rPr>
        <sz val="10"/>
        <color theme="1"/>
        <rFont val="宋体"/>
        <charset val="134"/>
        <scheme val="minor"/>
      </rPr>
      <t>0</t>
    </r>
    <r>
      <rPr>
        <sz val="10"/>
        <color theme="1"/>
        <rFont val="宋体"/>
        <charset val="134"/>
        <scheme val="minor"/>
      </rPr>
      <t>分/次</t>
    </r>
  </si>
  <si>
    <t xml:space="preserve">  （2）-①事务所或注册会计师未按规定时间上报年检资料或年检有弄虚作假行为</t>
  </si>
  <si>
    <t>30分</t>
  </si>
  <si>
    <t xml:space="preserve">  （2）-②事务所合伙人（股东）未通过年检</t>
  </si>
  <si>
    <t xml:space="preserve">  （3）事务所上报年度财报不实</t>
  </si>
  <si>
    <t xml:space="preserve">  （4）事务所有较多纠纷或投诉上访事件未决</t>
  </si>
  <si>
    <r>
      <rPr>
        <sz val="10"/>
        <rFont val="宋体"/>
        <charset val="134"/>
        <scheme val="minor"/>
      </rPr>
      <t xml:space="preserve">  （5）事务所未按《中华人民共和国注册会计师法》第十四条规定将审计业务出具的报告上传注册会计师统一监管平台并申请附码，且在7</t>
    </r>
    <r>
      <rPr>
        <sz val="10"/>
        <rFont val="宋体"/>
        <charset val="134"/>
        <scheme val="minor"/>
      </rPr>
      <t>日内在平台上解密审计报告</t>
    </r>
  </si>
  <si>
    <r>
      <rPr>
        <sz val="10"/>
        <color theme="1"/>
        <rFont val="宋体"/>
        <charset val="134"/>
        <scheme val="minor"/>
      </rPr>
      <t>2</t>
    </r>
    <r>
      <rPr>
        <sz val="10"/>
        <color theme="1"/>
        <rFont val="宋体"/>
        <charset val="134"/>
        <scheme val="minor"/>
      </rPr>
      <t>5</t>
    </r>
    <r>
      <rPr>
        <sz val="10"/>
        <color theme="1"/>
        <rFont val="宋体"/>
        <charset val="134"/>
        <scheme val="minor"/>
      </rPr>
      <t>分</t>
    </r>
  </si>
  <si>
    <r>
      <rPr>
        <sz val="10"/>
        <color theme="1"/>
        <rFont val="宋体"/>
        <charset val="134"/>
        <scheme val="minor"/>
      </rPr>
      <t xml:space="preserve">  （6）事务所未按《会计师事务所执业许可和监督管理办法》（财政部97</t>
    </r>
    <r>
      <rPr>
        <sz val="10"/>
        <color theme="1"/>
        <rFont val="宋体"/>
        <charset val="134"/>
        <scheme val="minor"/>
      </rPr>
      <t>号令）第五十六条规定及省财政厅通知要求做好会计师事务所年度报备工作</t>
    </r>
  </si>
  <si>
    <r>
      <rPr>
        <sz val="10"/>
        <color theme="1"/>
        <rFont val="宋体"/>
        <charset val="134"/>
        <scheme val="minor"/>
      </rPr>
      <t>2</t>
    </r>
    <r>
      <rPr>
        <sz val="10"/>
        <color theme="1"/>
        <rFont val="宋体"/>
        <charset val="134"/>
        <scheme val="minor"/>
      </rPr>
      <t>5分</t>
    </r>
  </si>
  <si>
    <t>总分</t>
  </si>
  <si>
    <t>我所已仔细阅读《河北省会计师事务所综合评价办法（修订稿）》，并承诺对所填报信息真实性负责。</t>
  </si>
  <si>
    <t xml:space="preserve">事务所填表人(签字)：       电话：       年    月    日                                  </t>
  </si>
  <si>
    <t xml:space="preserve">     事务所负责人(签字)：          年     月     日</t>
  </si>
  <si>
    <t>（加盖事务所印章）</t>
  </si>
  <si>
    <r>
      <rPr>
        <sz val="12"/>
        <rFont val="仿宋_GB2312"/>
        <charset val="134"/>
      </rPr>
      <t>填表说明：1.绿色表格为协会代填项，黄色表格为事务所自填项，蓝色表格为协会和事务所共填项，</t>
    </r>
    <r>
      <rPr>
        <b/>
        <sz val="12"/>
        <rFont val="仿宋_GB2312"/>
        <charset val="134"/>
      </rPr>
      <t>事务所须按要求认真填写黄色和相关蓝色表格即可</t>
    </r>
    <r>
      <rPr>
        <sz val="12"/>
        <rFont val="仿宋_GB2312"/>
        <charset val="134"/>
      </rPr>
      <t>；如无相关情况，须填“0”。2.如无特殊说明，填报数据基准日为2024年12月31日。3.如有须佐证事项，佐证材料内容须清楚、真实、有效，如涉及复印件、影印件或相关单位出具证明材料等情况，须加盖相应公章；佐证材料格式详见《事务所编号+事务所名称+联系人+联系方式（佐证材料样例）》（压缩文件）。4.综合评价排名过程中，事务所未按规定要求向省注协提交所需数据及信息的，相关指标不得分。5.综合评价排名信息发布后发现有弄虚作假信息失实的事务所，将在省注协网站通报批评，并在下一年度综合评价中作为B级，情节严重的予以行业惩戒。</t>
    </r>
  </si>
</sst>
</file>

<file path=xl/styles.xml><?xml version="1.0" encoding="utf-8"?>
<styleSheet xmlns="http://schemas.openxmlformats.org/spreadsheetml/2006/main">
  <numFmts count="3">
    <numFmt numFmtId="178" formatCode="0_ "/>
    <numFmt numFmtId="179" formatCode="0.00_ "/>
    <numFmt numFmtId="180" formatCode="0.0000_ "/>
  </numFmts>
  <fonts count="11">
    <font>
      <sz val="11"/>
      <color theme="1"/>
      <name val="宋体"/>
      <charset val="134"/>
      <scheme val="minor"/>
    </font>
    <font>
      <b/>
      <sz val="10"/>
      <color theme="1"/>
      <name val="宋体"/>
      <charset val="134"/>
      <scheme val="minor"/>
    </font>
    <font>
      <sz val="10"/>
      <color theme="1"/>
      <name val="宋体"/>
      <charset val="134"/>
      <scheme val="minor"/>
    </font>
    <font>
      <b/>
      <sz val="20"/>
      <color theme="1"/>
      <name val="宋体"/>
      <charset val="134"/>
      <scheme val="minor"/>
    </font>
    <font>
      <sz val="10"/>
      <name val="宋体"/>
      <charset val="134"/>
      <scheme val="minor"/>
    </font>
    <font>
      <b/>
      <sz val="10"/>
      <name val="宋体"/>
      <charset val="134"/>
      <scheme val="minor"/>
    </font>
    <font>
      <b/>
      <sz val="12"/>
      <name val="仿宋_GB2312"/>
      <charset val="134"/>
    </font>
    <font>
      <sz val="12"/>
      <name val="仿宋_GB2312"/>
      <charset val="134"/>
    </font>
    <font>
      <sz val="12"/>
      <name val="宋体"/>
      <charset val="134"/>
    </font>
    <font>
      <sz val="11"/>
      <name val="宋体"/>
      <charset val="134"/>
    </font>
    <font>
      <sz val="9"/>
      <name val="宋体"/>
      <charset val="134"/>
      <scheme val="minor"/>
    </font>
  </fonts>
  <fills count="7">
    <fill>
      <patternFill patternType="none"/>
    </fill>
    <fill>
      <patternFill patternType="gray125"/>
    </fill>
    <fill>
      <patternFill patternType="solid">
        <fgColor theme="0" tint="-0.14978484450819421"/>
        <bgColor indexed="64"/>
      </patternFill>
    </fill>
    <fill>
      <patternFill patternType="solid">
        <fgColor rgb="FFFFFF00"/>
        <bgColor indexed="64"/>
      </patternFill>
    </fill>
    <fill>
      <patternFill patternType="solid">
        <fgColor rgb="FF00B050"/>
        <bgColor indexed="64"/>
      </patternFill>
    </fill>
    <fill>
      <patternFill patternType="solid">
        <fgColor theme="0" tint="-0.14981536301767021"/>
        <bgColor indexed="64"/>
      </patternFill>
    </fill>
    <fill>
      <patternFill patternType="solid">
        <fgColor rgb="FF00B0F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9" fillId="0" borderId="0">
      <alignment vertical="center"/>
    </xf>
    <xf numFmtId="0" fontId="8" fillId="0" borderId="0"/>
  </cellStyleXfs>
  <cellXfs count="80">
    <xf numFmtId="0" fontId="0" fillId="0" borderId="0" xfId="0">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178" fontId="2" fillId="4" borderId="1" xfId="0" applyNumberFormat="1"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0" fontId="1" fillId="2" borderId="2" xfId="0" applyFont="1" applyFill="1" applyBorder="1" applyAlignment="1">
      <alignment horizontal="center" vertical="center" wrapText="1"/>
    </xf>
    <xf numFmtId="179" fontId="2" fillId="4" borderId="1" xfId="0" applyNumberFormat="1" applyFont="1" applyFill="1" applyBorder="1" applyAlignment="1" applyProtection="1">
      <alignment horizontal="center" vertical="center" wrapText="1"/>
      <protection locked="0"/>
    </xf>
    <xf numFmtId="0" fontId="1" fillId="2" borderId="7" xfId="0" applyFont="1" applyFill="1" applyBorder="1" applyAlignment="1">
      <alignment horizontal="center" vertical="center" wrapText="1"/>
    </xf>
    <xf numFmtId="180" fontId="2" fillId="4" borderId="1" xfId="0" applyNumberFormat="1" applyFont="1" applyFill="1" applyBorder="1" applyAlignment="1" applyProtection="1">
      <alignment horizontal="center" vertical="center" wrapText="1"/>
    </xf>
    <xf numFmtId="0" fontId="1" fillId="5" borderId="1" xfId="0" applyFont="1" applyFill="1" applyBorder="1" applyAlignment="1" applyProtection="1">
      <alignment horizontal="center" vertical="center"/>
    </xf>
    <xf numFmtId="0" fontId="1" fillId="2" borderId="1" xfId="0" applyFont="1" applyFill="1" applyBorder="1" applyAlignment="1">
      <alignment horizontal="left" vertical="center" wrapText="1"/>
    </xf>
    <xf numFmtId="0" fontId="1" fillId="0" borderId="9" xfId="0" applyFont="1" applyBorder="1" applyAlignment="1" applyProtection="1">
      <alignment horizontal="center" vertical="center" wrapText="1"/>
      <protection hidden="1"/>
    </xf>
    <xf numFmtId="0" fontId="1" fillId="2" borderId="1" xfId="0" applyFont="1" applyFill="1" applyBorder="1" applyAlignment="1" applyProtection="1">
      <alignment vertical="center" wrapText="1"/>
      <protection locked="0"/>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179" fontId="2" fillId="4" borderId="1" xfId="0"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vertical="center" wrapText="1"/>
      <protection locked="0"/>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4" borderId="1" xfId="0" applyFont="1" applyFill="1" applyBorder="1" applyAlignment="1" applyProtection="1">
      <alignment horizontal="center" vertical="center" wrapText="1"/>
      <protection hidden="1"/>
    </xf>
    <xf numFmtId="0" fontId="1" fillId="0" borderId="9"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2" borderId="1" xfId="0" applyFont="1" applyFill="1" applyBorder="1" applyAlignment="1">
      <alignment vertical="center" wrapText="1"/>
    </xf>
    <xf numFmtId="0" fontId="2" fillId="2" borderId="10" xfId="0" applyFont="1" applyFill="1" applyBorder="1" applyAlignment="1" applyProtection="1">
      <alignment vertical="center" wrapText="1"/>
      <protection locked="0"/>
    </xf>
    <xf numFmtId="0" fontId="2" fillId="6"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49" fontId="2"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2" fillId="2" borderId="1" xfId="0" applyFont="1" applyFill="1" applyBorder="1" applyAlignment="1" applyProtection="1">
      <alignment horizontal="center" vertical="center"/>
      <protection locked="0"/>
    </xf>
    <xf numFmtId="0" fontId="7" fillId="0" borderId="12" xfId="2" applyFont="1" applyBorder="1" applyAlignment="1" applyProtection="1">
      <alignment vertical="center"/>
      <protection locked="0"/>
    </xf>
    <xf numFmtId="0" fontId="7" fillId="0" borderId="0" xfId="2" applyFont="1" applyBorder="1" applyAlignment="1" applyProtection="1">
      <alignment vertical="center"/>
      <protection locked="0"/>
    </xf>
    <xf numFmtId="0" fontId="7" fillId="0" borderId="13" xfId="2" applyFont="1" applyBorder="1" applyAlignment="1" applyProtection="1">
      <alignment vertical="center"/>
      <protection locked="0"/>
    </xf>
    <xf numFmtId="0" fontId="7" fillId="0" borderId="14" xfId="2" applyFont="1" applyBorder="1" applyAlignment="1" applyProtection="1">
      <protection locked="0"/>
    </xf>
    <xf numFmtId="0" fontId="7" fillId="0" borderId="15" xfId="2" applyFont="1" applyBorder="1" applyAlignment="1" applyProtection="1">
      <protection locked="0"/>
    </xf>
    <xf numFmtId="0" fontId="7" fillId="0" borderId="15" xfId="2" applyFont="1" applyBorder="1" applyAlignment="1" applyProtection="1">
      <alignment horizontal="center"/>
      <protection locked="0"/>
    </xf>
    <xf numFmtId="0" fontId="7" fillId="0" borderId="15" xfId="2" applyFont="1" applyBorder="1" applyAlignment="1" applyProtection="1">
      <alignment vertical="center"/>
      <protection locked="0"/>
    </xf>
    <xf numFmtId="0" fontId="2" fillId="0" borderId="0" xfId="0" applyFont="1" applyBorder="1" applyAlignment="1">
      <alignment horizontal="center" vertical="center" wrapText="1"/>
    </xf>
    <xf numFmtId="0" fontId="8" fillId="0" borderId="16" xfId="1" applyNumberFormat="1" applyFont="1" applyFill="1" applyBorder="1" applyAlignment="1" applyProtection="1">
      <protection locked="0"/>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2" fillId="4" borderId="1" xfId="0" applyFont="1" applyFill="1" applyBorder="1" applyAlignment="1" applyProtection="1">
      <alignment horizontal="center" vertical="center" wrapText="1"/>
      <protection locked="0"/>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4" borderId="1" xfId="0" applyFont="1" applyFill="1" applyBorder="1" applyAlignment="1" applyProtection="1">
      <alignment horizontal="center" vertical="center" wrapText="1"/>
    </xf>
    <xf numFmtId="0" fontId="1" fillId="5" borderId="2"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179" fontId="2" fillId="4" borderId="7" xfId="0" applyNumberFormat="1" applyFont="1" applyFill="1" applyBorder="1" applyAlignment="1" applyProtection="1">
      <alignment horizontal="center" vertical="center" wrapText="1"/>
    </xf>
    <xf numFmtId="180" fontId="2" fillId="4" borderId="2" xfId="0" applyNumberFormat="1" applyFont="1" applyFill="1" applyBorder="1" applyAlignment="1" applyProtection="1">
      <alignment horizontal="center" vertical="center" wrapText="1"/>
    </xf>
    <xf numFmtId="180" fontId="2" fillId="4" borderId="3" xfId="0" applyNumberFormat="1" applyFont="1" applyFill="1" applyBorder="1" applyAlignment="1" applyProtection="1">
      <alignment horizontal="center" vertical="center" wrapText="1"/>
    </xf>
    <xf numFmtId="180" fontId="2" fillId="4" borderId="6" xfId="0" applyNumberFormat="1" applyFont="1" applyFill="1" applyBorder="1" applyAlignment="1" applyProtection="1">
      <alignment horizontal="center" vertical="center" wrapText="1"/>
    </xf>
    <xf numFmtId="0" fontId="6" fillId="0" borderId="11"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7" fillId="0" borderId="2" xfId="2" applyFont="1" applyBorder="1" applyAlignment="1" applyProtection="1">
      <alignment vertical="center" wrapText="1"/>
      <protection locked="0"/>
    </xf>
    <xf numFmtId="0" fontId="7" fillId="0" borderId="3" xfId="2" applyFont="1" applyBorder="1" applyAlignment="1" applyProtection="1">
      <alignment vertical="center" wrapText="1"/>
      <protection locked="0"/>
    </xf>
    <xf numFmtId="0" fontId="7" fillId="0" borderId="6" xfId="2" applyFont="1" applyBorder="1" applyAlignment="1" applyProtection="1">
      <alignment vertical="center" wrapText="1"/>
      <protection locked="0"/>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2" borderId="1"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0" fillId="2" borderId="8" xfId="0" applyFill="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cellXfs>
  <cellStyles count="3">
    <cellStyle name="常规" xfId="0" builtinId="0"/>
    <cellStyle name="常规 3" xfId="1"/>
    <cellStyle name="常规 5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89"/>
  <sheetViews>
    <sheetView tabSelected="1" workbookViewId="0">
      <selection activeCell="I3" sqref="I3"/>
    </sheetView>
  </sheetViews>
  <sheetFormatPr defaultColWidth="9" defaultRowHeight="13.5"/>
  <cols>
    <col min="1" max="1" width="6.75" customWidth="1"/>
    <col min="2" max="2" width="8.5" customWidth="1"/>
    <col min="3" max="3" width="39" customWidth="1"/>
    <col min="4" max="4" width="39.375" customWidth="1"/>
    <col min="5" max="5" width="14" customWidth="1"/>
    <col min="6" max="6" width="10.5" customWidth="1"/>
    <col min="7" max="7" width="17.75" customWidth="1"/>
  </cols>
  <sheetData>
    <row r="1" spans="1:7">
      <c r="A1" s="47" t="s">
        <v>0</v>
      </c>
      <c r="B1" s="48"/>
      <c r="C1" s="1"/>
      <c r="D1" s="1"/>
      <c r="E1" s="2"/>
      <c r="F1" s="2"/>
      <c r="G1" s="3"/>
    </row>
    <row r="2" spans="1:7" ht="25.5">
      <c r="A2" s="49" t="s">
        <v>1</v>
      </c>
      <c r="B2" s="50"/>
      <c r="C2" s="50"/>
      <c r="D2" s="50"/>
      <c r="E2" s="51"/>
      <c r="F2" s="51"/>
      <c r="G2" s="52"/>
    </row>
    <row r="3" spans="1:7" ht="24">
      <c r="A3" s="53" t="s">
        <v>2</v>
      </c>
      <c r="B3" s="54"/>
      <c r="C3" s="4"/>
      <c r="D3" s="5" t="s">
        <v>3</v>
      </c>
      <c r="E3" s="6"/>
      <c r="F3" s="7" t="s">
        <v>4</v>
      </c>
      <c r="G3" s="8"/>
    </row>
    <row r="4" spans="1:7" ht="24" customHeight="1">
      <c r="A4" s="53" t="s">
        <v>5</v>
      </c>
      <c r="B4" s="54"/>
      <c r="C4" s="4"/>
      <c r="D4" s="5" t="s">
        <v>6</v>
      </c>
      <c r="E4" s="55"/>
      <c r="F4" s="55"/>
      <c r="G4" s="55"/>
    </row>
    <row r="5" spans="1:7" ht="25.5" customHeight="1">
      <c r="A5" s="56" t="s">
        <v>7</v>
      </c>
      <c r="B5" s="57"/>
      <c r="C5" s="10"/>
      <c r="D5" s="11" t="s">
        <v>8</v>
      </c>
      <c r="E5" s="58" t="str">
        <f>IF(AND(E3&lt;&gt;"",E4&lt;&gt;""),E4/E3,"")</f>
        <v/>
      </c>
      <c r="F5" s="58"/>
      <c r="G5" s="58"/>
    </row>
    <row r="6" spans="1:7" ht="25.5" hidden="1" customHeight="1">
      <c r="A6" s="59" t="s">
        <v>9</v>
      </c>
      <c r="B6" s="60"/>
      <c r="C6" s="12">
        <v>69</v>
      </c>
      <c r="D6" s="13" t="s">
        <v>10</v>
      </c>
      <c r="E6" s="61">
        <v>-3.24</v>
      </c>
      <c r="F6" s="61"/>
      <c r="G6" s="61"/>
    </row>
    <row r="7" spans="1:7" ht="25.5" hidden="1" customHeight="1">
      <c r="A7" s="59" t="s">
        <v>11</v>
      </c>
      <c r="B7" s="60"/>
      <c r="C7" s="12">
        <v>12113.76</v>
      </c>
      <c r="D7" s="13" t="s">
        <v>12</v>
      </c>
      <c r="E7" s="62">
        <v>269.68067139999999</v>
      </c>
      <c r="F7" s="63"/>
      <c r="G7" s="64"/>
    </row>
    <row r="8" spans="1:7">
      <c r="A8" s="7" t="s">
        <v>13</v>
      </c>
      <c r="B8" s="5" t="s">
        <v>14</v>
      </c>
      <c r="C8" s="7" t="s">
        <v>15</v>
      </c>
      <c r="D8" s="7" t="s">
        <v>16</v>
      </c>
      <c r="E8" s="7" t="s">
        <v>17</v>
      </c>
      <c r="F8" s="7" t="s">
        <v>18</v>
      </c>
      <c r="G8" s="5" t="s">
        <v>19</v>
      </c>
    </row>
    <row r="9" spans="1:7">
      <c r="A9" s="71" t="s">
        <v>20</v>
      </c>
      <c r="B9" s="72" t="s">
        <v>21</v>
      </c>
      <c r="C9" s="14" t="s">
        <v>22</v>
      </c>
      <c r="D9" s="14"/>
      <c r="E9" s="7" t="s">
        <v>23</v>
      </c>
      <c r="F9" s="15"/>
      <c r="G9" s="16"/>
    </row>
    <row r="10" spans="1:7">
      <c r="A10" s="71"/>
      <c r="B10" s="72"/>
      <c r="C10" s="17" t="s">
        <v>24</v>
      </c>
      <c r="D10" s="18" t="s">
        <v>25</v>
      </c>
      <c r="E10" s="19" t="s">
        <v>26</v>
      </c>
      <c r="F10" s="20">
        <f>IF(E4&lt;=500,160*E4/500,"")</f>
        <v>0</v>
      </c>
      <c r="G10" s="75" t="s">
        <v>27</v>
      </c>
    </row>
    <row r="11" spans="1:7" ht="24">
      <c r="A11" s="71"/>
      <c r="B11" s="72"/>
      <c r="C11" s="17" t="s">
        <v>28</v>
      </c>
      <c r="D11" s="18" t="s">
        <v>29</v>
      </c>
      <c r="E11" s="19" t="s">
        <v>30</v>
      </c>
      <c r="F11" s="20" t="str">
        <f>IF(AND(E4&gt;500,E4&lt;=1000),160+50*(E4-500)/500,"")</f>
        <v/>
      </c>
      <c r="G11" s="75"/>
    </row>
    <row r="12" spans="1:7" ht="24">
      <c r="A12" s="71"/>
      <c r="B12" s="72"/>
      <c r="C12" s="17" t="s">
        <v>31</v>
      </c>
      <c r="D12" s="17" t="s">
        <v>32</v>
      </c>
      <c r="E12" s="19" t="s">
        <v>33</v>
      </c>
      <c r="F12" s="20" t="str">
        <f>IF(AND(E4&gt;1000,E4&lt;=3000),210+30*(E4-1000)/2000,"")</f>
        <v/>
      </c>
      <c r="G12" s="75"/>
    </row>
    <row r="13" spans="1:7" ht="24">
      <c r="A13" s="71"/>
      <c r="B13" s="72"/>
      <c r="C13" s="17" t="s">
        <v>34</v>
      </c>
      <c r="D13" s="22" t="s">
        <v>35</v>
      </c>
      <c r="E13" s="19" t="s">
        <v>36</v>
      </c>
      <c r="F13" s="20" t="str">
        <f>IF(E4&gt;3000,240+20*(E4-3000)/(C7-3000),"")</f>
        <v/>
      </c>
      <c r="G13" s="75"/>
    </row>
    <row r="14" spans="1:7">
      <c r="A14" s="71"/>
      <c r="B14" s="72"/>
      <c r="C14" s="14" t="s">
        <v>37</v>
      </c>
      <c r="D14" s="23"/>
      <c r="E14" s="7" t="s">
        <v>38</v>
      </c>
      <c r="F14" s="15"/>
      <c r="G14" s="16"/>
    </row>
    <row r="15" spans="1:7">
      <c r="A15" s="71"/>
      <c r="B15" s="72"/>
      <c r="C15" s="17" t="s">
        <v>39</v>
      </c>
      <c r="D15" s="22"/>
      <c r="E15" s="19" t="s">
        <v>40</v>
      </c>
      <c r="F15" s="24">
        <f>IF(C5="",0,"")</f>
        <v>0</v>
      </c>
      <c r="G15" s="75" t="s">
        <v>41</v>
      </c>
    </row>
    <row r="16" spans="1:7">
      <c r="A16" s="71"/>
      <c r="B16" s="72"/>
      <c r="C16" s="17" t="s">
        <v>42</v>
      </c>
      <c r="D16" s="22"/>
      <c r="E16" s="19" t="s">
        <v>43</v>
      </c>
      <c r="F16" s="24" t="str">
        <f>IF(AND(C5&lt;&gt;"",C5&lt;=E6),10,"")</f>
        <v/>
      </c>
      <c r="G16" s="75"/>
    </row>
    <row r="17" spans="1:7">
      <c r="A17" s="71"/>
      <c r="B17" s="72"/>
      <c r="C17" s="17" t="s">
        <v>44</v>
      </c>
      <c r="D17" s="22"/>
      <c r="E17" s="19" t="s">
        <v>45</v>
      </c>
      <c r="F17" s="24" t="str">
        <f>IF(AND(C5&lt;&gt;"",C5&gt;E6),20,"")</f>
        <v/>
      </c>
      <c r="G17" s="75"/>
    </row>
    <row r="18" spans="1:7" ht="24">
      <c r="A18" s="71"/>
      <c r="B18" s="72"/>
      <c r="C18" s="14" t="s">
        <v>46</v>
      </c>
      <c r="D18" s="23"/>
      <c r="E18" s="7" t="s">
        <v>47</v>
      </c>
      <c r="F18" s="15"/>
      <c r="G18" s="16"/>
    </row>
    <row r="19" spans="1:7" ht="24">
      <c r="A19" s="71"/>
      <c r="B19" s="72"/>
      <c r="C19" s="17" t="s">
        <v>48</v>
      </c>
      <c r="D19" s="22" t="s">
        <v>49</v>
      </c>
      <c r="E19" s="19" t="s">
        <v>50</v>
      </c>
      <c r="F19" s="20" t="str">
        <f>IF(E5&lt;=25,70*E5/25,"")</f>
        <v/>
      </c>
      <c r="G19" s="75" t="s">
        <v>41</v>
      </c>
    </row>
    <row r="20" spans="1:7" ht="24">
      <c r="A20" s="71"/>
      <c r="B20" s="72"/>
      <c r="C20" s="17" t="s">
        <v>51</v>
      </c>
      <c r="D20" s="22" t="s">
        <v>52</v>
      </c>
      <c r="E20" s="19" t="s">
        <v>53</v>
      </c>
      <c r="F20" s="20" t="str">
        <f>IF(AND(E5&gt;25,E5&lt;=50),70+30*(E5-25)/25,"")</f>
        <v/>
      </c>
      <c r="G20" s="75"/>
    </row>
    <row r="21" spans="1:7" ht="24">
      <c r="A21" s="71"/>
      <c r="B21" s="73"/>
      <c r="C21" s="17" t="s">
        <v>54</v>
      </c>
      <c r="D21" s="22" t="s">
        <v>55</v>
      </c>
      <c r="E21" s="19" t="s">
        <v>56</v>
      </c>
      <c r="F21" s="20" t="str">
        <f>IF(AND(ISNUMBER(E5),E5&gt;50),100+20*(E5-50)/(E7-50),"")</f>
        <v/>
      </c>
      <c r="G21" s="75"/>
    </row>
    <row r="22" spans="1:7" ht="24">
      <c r="A22" s="71"/>
      <c r="B22" s="71" t="s">
        <v>57</v>
      </c>
      <c r="C22" s="14" t="s">
        <v>58</v>
      </c>
      <c r="D22" s="14"/>
      <c r="E22" s="7" t="s">
        <v>59</v>
      </c>
      <c r="F22" s="15"/>
      <c r="G22" s="16"/>
    </row>
    <row r="23" spans="1:7" ht="24">
      <c r="A23" s="71"/>
      <c r="B23" s="71"/>
      <c r="C23" s="17" t="s">
        <v>60</v>
      </c>
      <c r="D23" s="17"/>
      <c r="E23" s="19" t="s">
        <v>61</v>
      </c>
      <c r="F23" s="20">
        <f>IF(G3&lt;=15,G3*10,"")</f>
        <v>0</v>
      </c>
      <c r="G23" s="75" t="s">
        <v>41</v>
      </c>
    </row>
    <row r="24" spans="1:7" ht="24">
      <c r="A24" s="71"/>
      <c r="B24" s="71"/>
      <c r="C24" s="17" t="s">
        <v>62</v>
      </c>
      <c r="D24" s="22" t="s">
        <v>63</v>
      </c>
      <c r="E24" s="19" t="s">
        <v>64</v>
      </c>
      <c r="F24" s="20" t="str">
        <f>IF(AND(G3&gt;15,G3&lt;=30),150+50*(G3-15)/15,"")</f>
        <v/>
      </c>
      <c r="G24" s="75"/>
    </row>
    <row r="25" spans="1:7" ht="24">
      <c r="A25" s="71"/>
      <c r="B25" s="71"/>
      <c r="C25" s="17" t="s">
        <v>65</v>
      </c>
      <c r="D25" s="22" t="s">
        <v>66</v>
      </c>
      <c r="E25" s="19" t="s">
        <v>67</v>
      </c>
      <c r="F25" s="20" t="str">
        <f>IF(G3&gt;30,200+20*(G3-30)/(C6-30),"")</f>
        <v/>
      </c>
      <c r="G25" s="75"/>
    </row>
    <row r="26" spans="1:7">
      <c r="A26" s="71"/>
      <c r="B26" s="71"/>
      <c r="C26" s="14" t="s">
        <v>68</v>
      </c>
      <c r="D26" s="14"/>
      <c r="E26" s="7" t="s">
        <v>38</v>
      </c>
      <c r="F26" s="25"/>
      <c r="G26" s="16"/>
    </row>
    <row r="27" spans="1:7" ht="48">
      <c r="A27" s="71"/>
      <c r="B27" s="71"/>
      <c r="C27" s="17" t="s">
        <v>69</v>
      </c>
      <c r="D27" s="17"/>
      <c r="E27" s="19" t="s">
        <v>70</v>
      </c>
      <c r="F27" s="26"/>
      <c r="G27" s="21" t="s">
        <v>71</v>
      </c>
    </row>
    <row r="28" spans="1:7" ht="24">
      <c r="A28" s="71"/>
      <c r="B28" s="71"/>
      <c r="C28" s="17" t="s">
        <v>72</v>
      </c>
      <c r="D28" s="17"/>
      <c r="E28" s="19" t="s">
        <v>70</v>
      </c>
      <c r="F28" s="8"/>
      <c r="G28" s="21"/>
    </row>
    <row r="29" spans="1:7">
      <c r="A29" s="71"/>
      <c r="B29" s="71"/>
      <c r="C29" s="14" t="s">
        <v>73</v>
      </c>
      <c r="D29" s="14"/>
      <c r="E29" s="7" t="s">
        <v>74</v>
      </c>
      <c r="F29" s="27"/>
      <c r="G29" s="16"/>
    </row>
    <row r="30" spans="1:7" ht="36">
      <c r="A30" s="71"/>
      <c r="B30" s="71"/>
      <c r="C30" s="17" t="s">
        <v>75</v>
      </c>
      <c r="D30" s="17"/>
      <c r="E30" s="19" t="s">
        <v>43</v>
      </c>
      <c r="F30" s="26"/>
      <c r="G30" s="21" t="s">
        <v>76</v>
      </c>
    </row>
    <row r="31" spans="1:7">
      <c r="A31" s="71"/>
      <c r="B31" s="71" t="s">
        <v>77</v>
      </c>
      <c r="C31" s="14" t="s">
        <v>78</v>
      </c>
      <c r="D31" s="14"/>
      <c r="E31" s="7" t="s">
        <v>79</v>
      </c>
      <c r="F31" s="27"/>
      <c r="G31" s="16"/>
    </row>
    <row r="32" spans="1:7">
      <c r="A32" s="71"/>
      <c r="B32" s="71"/>
      <c r="C32" s="17" t="s">
        <v>80</v>
      </c>
      <c r="D32" s="17"/>
      <c r="E32" s="19" t="s">
        <v>43</v>
      </c>
      <c r="F32" s="8"/>
      <c r="G32" s="21"/>
    </row>
    <row r="33" spans="1:7" ht="24">
      <c r="A33" s="71"/>
      <c r="B33" s="71"/>
      <c r="C33" s="17" t="s">
        <v>81</v>
      </c>
      <c r="D33" s="17"/>
      <c r="E33" s="19" t="s">
        <v>82</v>
      </c>
      <c r="F33" s="8"/>
      <c r="G33" s="21"/>
    </row>
    <row r="34" spans="1:7" ht="24">
      <c r="A34" s="71"/>
      <c r="B34" s="71"/>
      <c r="C34" s="17" t="s">
        <v>83</v>
      </c>
      <c r="D34" s="17"/>
      <c r="E34" s="19" t="s">
        <v>43</v>
      </c>
      <c r="F34" s="8"/>
      <c r="G34" s="21"/>
    </row>
    <row r="35" spans="1:7">
      <c r="A35" s="71"/>
      <c r="B35" s="71"/>
      <c r="C35" s="17" t="s">
        <v>84</v>
      </c>
      <c r="D35" s="17"/>
      <c r="E35" s="19" t="s">
        <v>43</v>
      </c>
      <c r="F35" s="8"/>
      <c r="G35" s="21"/>
    </row>
    <row r="36" spans="1:7" ht="24">
      <c r="A36" s="71"/>
      <c r="B36" s="71"/>
      <c r="C36" s="28" t="s">
        <v>85</v>
      </c>
      <c r="D36" s="14"/>
      <c r="E36" s="7" t="s">
        <v>86</v>
      </c>
      <c r="F36" s="27"/>
      <c r="G36" s="16"/>
    </row>
    <row r="37" spans="1:7">
      <c r="A37" s="71"/>
      <c r="B37" s="71"/>
      <c r="C37" s="17" t="s">
        <v>87</v>
      </c>
      <c r="D37" s="17"/>
      <c r="E37" s="19" t="s">
        <v>45</v>
      </c>
      <c r="F37" s="8"/>
      <c r="G37" s="76"/>
    </row>
    <row r="38" spans="1:7">
      <c r="A38" s="71"/>
      <c r="B38" s="71"/>
      <c r="C38" s="17" t="s">
        <v>88</v>
      </c>
      <c r="D38" s="17"/>
      <c r="E38" s="19" t="s">
        <v>43</v>
      </c>
      <c r="F38" s="8"/>
      <c r="G38" s="77"/>
    </row>
    <row r="39" spans="1:7">
      <c r="A39" s="72" t="s">
        <v>89</v>
      </c>
      <c r="B39" s="71" t="s">
        <v>90</v>
      </c>
      <c r="C39" s="14" t="s">
        <v>91</v>
      </c>
      <c r="D39" s="14"/>
      <c r="E39" s="7" t="s">
        <v>92</v>
      </c>
      <c r="F39" s="27"/>
      <c r="G39" s="16"/>
    </row>
    <row r="40" spans="1:7" ht="48">
      <c r="A40" s="72"/>
      <c r="B40" s="71"/>
      <c r="C40" s="17" t="s">
        <v>93</v>
      </c>
      <c r="D40" s="17"/>
      <c r="E40" s="19" t="s">
        <v>45</v>
      </c>
      <c r="F40" s="26"/>
      <c r="G40" s="21" t="s">
        <v>94</v>
      </c>
    </row>
    <row r="41" spans="1:7" ht="48">
      <c r="A41" s="72"/>
      <c r="B41" s="71"/>
      <c r="C41" s="17" t="s">
        <v>95</v>
      </c>
      <c r="D41" s="17"/>
      <c r="E41" s="19" t="s">
        <v>45</v>
      </c>
      <c r="F41" s="26"/>
      <c r="G41" s="21" t="s">
        <v>94</v>
      </c>
    </row>
    <row r="42" spans="1:7">
      <c r="A42" s="72"/>
      <c r="B42" s="71"/>
      <c r="C42" s="14" t="s">
        <v>96</v>
      </c>
      <c r="D42" s="14"/>
      <c r="E42" s="7" t="s">
        <v>97</v>
      </c>
      <c r="F42" s="27"/>
      <c r="G42" s="16"/>
    </row>
    <row r="43" spans="1:7" ht="96">
      <c r="A43" s="72"/>
      <c r="B43" s="71"/>
      <c r="C43" s="17" t="s">
        <v>98</v>
      </c>
      <c r="D43" s="17"/>
      <c r="E43" s="19" t="s">
        <v>99</v>
      </c>
      <c r="F43" s="30"/>
      <c r="G43" s="21" t="s">
        <v>100</v>
      </c>
    </row>
    <row r="44" spans="1:7">
      <c r="A44" s="72"/>
      <c r="B44" s="71"/>
      <c r="C44" s="14" t="s">
        <v>101</v>
      </c>
      <c r="D44" s="14"/>
      <c r="E44" s="7" t="s">
        <v>79</v>
      </c>
      <c r="F44" s="27"/>
      <c r="G44" s="16"/>
    </row>
    <row r="45" spans="1:7" ht="36">
      <c r="A45" s="72"/>
      <c r="B45" s="71"/>
      <c r="C45" s="17" t="s">
        <v>102</v>
      </c>
      <c r="D45" s="17"/>
      <c r="E45" s="19" t="s">
        <v>103</v>
      </c>
      <c r="F45" s="26"/>
      <c r="G45" s="31" t="s">
        <v>104</v>
      </c>
    </row>
    <row r="46" spans="1:7" ht="72">
      <c r="A46" s="72"/>
      <c r="B46" s="71"/>
      <c r="C46" s="17" t="s">
        <v>105</v>
      </c>
      <c r="D46" s="17"/>
      <c r="E46" s="19" t="s">
        <v>103</v>
      </c>
      <c r="F46" s="26"/>
      <c r="G46" s="31" t="s">
        <v>106</v>
      </c>
    </row>
    <row r="47" spans="1:7" ht="36">
      <c r="A47" s="72"/>
      <c r="B47" s="71"/>
      <c r="C47" s="17" t="s">
        <v>107</v>
      </c>
      <c r="D47" s="17"/>
      <c r="E47" s="19" t="s">
        <v>103</v>
      </c>
      <c r="F47" s="26"/>
      <c r="G47" s="31" t="s">
        <v>108</v>
      </c>
    </row>
    <row r="48" spans="1:7" ht="36">
      <c r="A48" s="72"/>
      <c r="B48" s="71"/>
      <c r="C48" s="17" t="s">
        <v>109</v>
      </c>
      <c r="D48" s="17"/>
      <c r="E48" s="19" t="s">
        <v>103</v>
      </c>
      <c r="F48" s="26"/>
      <c r="G48" s="31" t="s">
        <v>108</v>
      </c>
    </row>
    <row r="49" spans="1:7" ht="36">
      <c r="A49" s="72"/>
      <c r="B49" s="71"/>
      <c r="C49" s="17" t="s">
        <v>110</v>
      </c>
      <c r="D49" s="17"/>
      <c r="E49" s="19" t="s">
        <v>103</v>
      </c>
      <c r="F49" s="26"/>
      <c r="G49" s="31" t="s">
        <v>111</v>
      </c>
    </row>
    <row r="50" spans="1:7" ht="48">
      <c r="A50" s="72"/>
      <c r="B50" s="71"/>
      <c r="C50" s="17" t="s">
        <v>112</v>
      </c>
      <c r="D50" s="17"/>
      <c r="E50" s="19" t="s">
        <v>103</v>
      </c>
      <c r="F50" s="26"/>
      <c r="G50" s="31" t="s">
        <v>113</v>
      </c>
    </row>
    <row r="51" spans="1:7" ht="24">
      <c r="A51" s="72"/>
      <c r="B51" s="71"/>
      <c r="C51" s="14" t="s">
        <v>114</v>
      </c>
      <c r="D51" s="14"/>
      <c r="E51" s="7" t="s">
        <v>38</v>
      </c>
      <c r="F51" s="27"/>
      <c r="G51" s="16"/>
    </row>
    <row r="52" spans="1:7" ht="84">
      <c r="A52" s="72"/>
      <c r="B52" s="71"/>
      <c r="C52" s="22" t="s">
        <v>115</v>
      </c>
      <c r="D52" s="19"/>
      <c r="E52" s="19" t="s">
        <v>45</v>
      </c>
      <c r="F52" s="32"/>
      <c r="G52" s="21" t="s">
        <v>116</v>
      </c>
    </row>
    <row r="53" spans="1:7">
      <c r="A53" s="72"/>
      <c r="B53" s="71" t="s">
        <v>117</v>
      </c>
      <c r="C53" s="14" t="s">
        <v>118</v>
      </c>
      <c r="D53" s="7"/>
      <c r="E53" s="7" t="s">
        <v>92</v>
      </c>
      <c r="F53" s="27"/>
      <c r="G53" s="16"/>
    </row>
    <row r="54" spans="1:7">
      <c r="A54" s="72"/>
      <c r="B54" s="71"/>
      <c r="C54" s="17" t="s">
        <v>119</v>
      </c>
      <c r="D54" s="19"/>
      <c r="E54" s="19" t="s">
        <v>120</v>
      </c>
      <c r="F54" s="8"/>
      <c r="G54" s="21"/>
    </row>
    <row r="55" spans="1:7">
      <c r="A55" s="72"/>
      <c r="B55" s="71"/>
      <c r="C55" s="14" t="s">
        <v>121</v>
      </c>
      <c r="D55" s="7"/>
      <c r="E55" s="7" t="s">
        <v>92</v>
      </c>
      <c r="F55" s="27"/>
      <c r="G55" s="16"/>
    </row>
    <row r="56" spans="1:7" ht="24">
      <c r="A56" s="72"/>
      <c r="B56" s="71"/>
      <c r="C56" s="17" t="s">
        <v>122</v>
      </c>
      <c r="D56" s="17"/>
      <c r="E56" s="19" t="s">
        <v>120</v>
      </c>
      <c r="F56" s="8"/>
      <c r="G56" s="21"/>
    </row>
    <row r="57" spans="1:7" ht="24">
      <c r="A57" s="72"/>
      <c r="B57" s="71" t="s">
        <v>123</v>
      </c>
      <c r="C57" s="14" t="s">
        <v>124</v>
      </c>
      <c r="D57" s="14"/>
      <c r="E57" s="7" t="s">
        <v>125</v>
      </c>
      <c r="F57" s="27"/>
      <c r="G57" s="16"/>
    </row>
    <row r="58" spans="1:7" ht="24">
      <c r="A58" s="72"/>
      <c r="B58" s="71"/>
      <c r="C58" s="17" t="s">
        <v>126</v>
      </c>
      <c r="D58" s="17"/>
      <c r="E58" s="19" t="s">
        <v>127</v>
      </c>
      <c r="F58" s="26"/>
      <c r="G58" s="76" t="s">
        <v>128</v>
      </c>
    </row>
    <row r="59" spans="1:7" ht="24">
      <c r="A59" s="72"/>
      <c r="B59" s="71"/>
      <c r="C59" s="17" t="s">
        <v>129</v>
      </c>
      <c r="D59" s="17"/>
      <c r="E59" s="19" t="s">
        <v>45</v>
      </c>
      <c r="F59" s="26"/>
      <c r="G59" s="78"/>
    </row>
    <row r="60" spans="1:7" ht="24">
      <c r="A60" s="72"/>
      <c r="B60" s="71"/>
      <c r="C60" s="17" t="s">
        <v>130</v>
      </c>
      <c r="D60" s="17"/>
      <c r="E60" s="19" t="s">
        <v>43</v>
      </c>
      <c r="F60" s="26"/>
      <c r="G60" s="79"/>
    </row>
    <row r="61" spans="1:7" ht="60">
      <c r="A61" s="72"/>
      <c r="B61" s="71"/>
      <c r="C61" s="17" t="s">
        <v>131</v>
      </c>
      <c r="D61" s="17"/>
      <c r="E61" s="19" t="s">
        <v>127</v>
      </c>
      <c r="F61" s="26"/>
      <c r="G61" s="21" t="s">
        <v>132</v>
      </c>
    </row>
    <row r="62" spans="1:7" ht="24">
      <c r="A62" s="72"/>
      <c r="B62" s="71"/>
      <c r="C62" s="14" t="s">
        <v>133</v>
      </c>
      <c r="D62" s="14"/>
      <c r="E62" s="7" t="s">
        <v>134</v>
      </c>
      <c r="F62" s="27"/>
      <c r="G62" s="16"/>
    </row>
    <row r="63" spans="1:7" ht="24">
      <c r="A63" s="72"/>
      <c r="B63" s="71"/>
      <c r="C63" s="17" t="s">
        <v>135</v>
      </c>
      <c r="D63" s="17"/>
      <c r="E63" s="19" t="s">
        <v>136</v>
      </c>
      <c r="F63" s="26"/>
      <c r="G63" s="76" t="s">
        <v>137</v>
      </c>
    </row>
    <row r="64" spans="1:7" ht="24">
      <c r="A64" s="72"/>
      <c r="B64" s="71"/>
      <c r="C64" s="17" t="s">
        <v>138</v>
      </c>
      <c r="D64" s="17"/>
      <c r="E64" s="19" t="s">
        <v>139</v>
      </c>
      <c r="F64" s="26"/>
      <c r="G64" s="79"/>
    </row>
    <row r="65" spans="1:7" ht="24">
      <c r="A65" s="72"/>
      <c r="B65" s="71"/>
      <c r="C65" s="14" t="s">
        <v>140</v>
      </c>
      <c r="D65" s="14"/>
      <c r="E65" s="7" t="s">
        <v>86</v>
      </c>
      <c r="F65" s="27"/>
      <c r="G65" s="16"/>
    </row>
    <row r="66" spans="1:7" ht="36">
      <c r="A66" s="72"/>
      <c r="B66" s="71"/>
      <c r="C66" s="17" t="s">
        <v>141</v>
      </c>
      <c r="D66" s="17" t="s">
        <v>142</v>
      </c>
      <c r="E66" s="19" t="s">
        <v>143</v>
      </c>
      <c r="F66" s="26"/>
      <c r="G66" s="29" t="s">
        <v>137</v>
      </c>
    </row>
    <row r="67" spans="1:7" ht="24">
      <c r="A67" s="72"/>
      <c r="B67" s="71"/>
      <c r="C67" s="17" t="s">
        <v>144</v>
      </c>
      <c r="D67" s="17"/>
      <c r="E67" s="19" t="s">
        <v>136</v>
      </c>
      <c r="F67" s="8"/>
      <c r="G67" s="21"/>
    </row>
    <row r="68" spans="1:7" ht="24">
      <c r="A68" s="72"/>
      <c r="B68" s="71"/>
      <c r="C68" s="14" t="s">
        <v>145</v>
      </c>
      <c r="D68" s="14"/>
      <c r="E68" s="7" t="s">
        <v>74</v>
      </c>
      <c r="F68" s="27"/>
      <c r="G68" s="16"/>
    </row>
    <row r="69" spans="1:7" ht="96">
      <c r="A69" s="73"/>
      <c r="B69" s="71"/>
      <c r="C69" s="17" t="s">
        <v>146</v>
      </c>
      <c r="D69" s="17"/>
      <c r="E69" s="19" t="s">
        <v>43</v>
      </c>
      <c r="F69" s="30"/>
      <c r="G69" s="21" t="s">
        <v>147</v>
      </c>
    </row>
    <row r="70" spans="1:7" ht="24">
      <c r="A70" s="71" t="s">
        <v>148</v>
      </c>
      <c r="B70" s="74" t="s">
        <v>149</v>
      </c>
      <c r="C70" s="14" t="s">
        <v>150</v>
      </c>
      <c r="D70" s="14"/>
      <c r="E70" s="7"/>
      <c r="F70" s="27"/>
      <c r="G70" s="16"/>
    </row>
    <row r="71" spans="1:7">
      <c r="A71" s="71"/>
      <c r="B71" s="72"/>
      <c r="C71" s="17" t="s">
        <v>151</v>
      </c>
      <c r="D71" s="17"/>
      <c r="E71" s="33" t="s">
        <v>152</v>
      </c>
      <c r="F71" s="8"/>
      <c r="G71" s="76" t="s">
        <v>153</v>
      </c>
    </row>
    <row r="72" spans="1:7">
      <c r="A72" s="71"/>
      <c r="B72" s="72"/>
      <c r="C72" s="17" t="s">
        <v>154</v>
      </c>
      <c r="D72" s="17"/>
      <c r="E72" s="33" t="s">
        <v>155</v>
      </c>
      <c r="F72" s="8"/>
      <c r="G72" s="78"/>
    </row>
    <row r="73" spans="1:7">
      <c r="A73" s="71"/>
      <c r="B73" s="72"/>
      <c r="C73" s="17" t="s">
        <v>156</v>
      </c>
      <c r="D73" s="17"/>
      <c r="E73" s="33" t="s">
        <v>157</v>
      </c>
      <c r="F73" s="8"/>
      <c r="G73" s="78"/>
    </row>
    <row r="74" spans="1:7">
      <c r="A74" s="71"/>
      <c r="B74" s="72"/>
      <c r="C74" s="17" t="s">
        <v>158</v>
      </c>
      <c r="D74" s="17"/>
      <c r="E74" s="33" t="s">
        <v>159</v>
      </c>
      <c r="F74" s="8"/>
      <c r="G74" s="78"/>
    </row>
    <row r="75" spans="1:7">
      <c r="A75" s="71"/>
      <c r="B75" s="72"/>
      <c r="C75" s="17" t="s">
        <v>160</v>
      </c>
      <c r="D75" s="17"/>
      <c r="E75" s="33" t="s">
        <v>161</v>
      </c>
      <c r="F75" s="8"/>
      <c r="G75" s="78"/>
    </row>
    <row r="76" spans="1:7" ht="24">
      <c r="A76" s="71"/>
      <c r="B76" s="72"/>
      <c r="C76" s="17" t="s">
        <v>162</v>
      </c>
      <c r="D76" s="17"/>
      <c r="E76" s="33" t="s">
        <v>161</v>
      </c>
      <c r="F76" s="8"/>
      <c r="G76" s="79"/>
    </row>
    <row r="77" spans="1:7">
      <c r="A77" s="71"/>
      <c r="B77" s="72"/>
      <c r="C77" s="14" t="s">
        <v>163</v>
      </c>
      <c r="D77" s="14"/>
      <c r="E77" s="34"/>
      <c r="F77" s="27"/>
      <c r="G77" s="16"/>
    </row>
    <row r="78" spans="1:7">
      <c r="A78" s="71"/>
      <c r="B78" s="72"/>
      <c r="C78" s="17" t="s">
        <v>164</v>
      </c>
      <c r="D78" s="17"/>
      <c r="E78" s="33" t="s">
        <v>165</v>
      </c>
      <c r="F78" s="8"/>
      <c r="G78" s="76" t="s">
        <v>153</v>
      </c>
    </row>
    <row r="79" spans="1:7" ht="24">
      <c r="A79" s="71"/>
      <c r="B79" s="72"/>
      <c r="C79" s="17" t="s">
        <v>166</v>
      </c>
      <c r="D79" s="17"/>
      <c r="E79" s="33" t="s">
        <v>167</v>
      </c>
      <c r="F79" s="8"/>
      <c r="G79" s="78"/>
    </row>
    <row r="80" spans="1:7">
      <c r="A80" s="71"/>
      <c r="B80" s="72"/>
      <c r="C80" s="17" t="s">
        <v>168</v>
      </c>
      <c r="D80" s="17"/>
      <c r="E80" s="33" t="s">
        <v>161</v>
      </c>
      <c r="F80" s="8"/>
      <c r="G80" s="78"/>
    </row>
    <row r="81" spans="1:7">
      <c r="A81" s="71"/>
      <c r="B81" s="72"/>
      <c r="C81" s="17" t="s">
        <v>169</v>
      </c>
      <c r="D81" s="17"/>
      <c r="E81" s="33" t="s">
        <v>120</v>
      </c>
      <c r="F81" s="8"/>
      <c r="G81" s="78"/>
    </row>
    <row r="82" spans="1:7">
      <c r="A82" s="71"/>
      <c r="B82" s="72"/>
      <c r="C82" s="17" t="s">
        <v>170</v>
      </c>
      <c r="D82" s="17"/>
      <c r="E82" s="33" t="s">
        <v>161</v>
      </c>
      <c r="F82" s="8"/>
      <c r="G82" s="78"/>
    </row>
    <row r="83" spans="1:7" ht="48">
      <c r="A83" s="71"/>
      <c r="B83" s="72"/>
      <c r="C83" s="22" t="s">
        <v>171</v>
      </c>
      <c r="D83" s="17"/>
      <c r="E83" s="33" t="s">
        <v>172</v>
      </c>
      <c r="F83" s="8"/>
      <c r="G83" s="78"/>
    </row>
    <row r="84" spans="1:7" ht="36">
      <c r="A84" s="71"/>
      <c r="B84" s="73"/>
      <c r="C84" s="17" t="s">
        <v>173</v>
      </c>
      <c r="D84" s="17"/>
      <c r="E84" s="33" t="s">
        <v>174</v>
      </c>
      <c r="F84" s="8"/>
      <c r="G84" s="79"/>
    </row>
    <row r="85" spans="1:7">
      <c r="A85" s="9" t="s">
        <v>175</v>
      </c>
      <c r="B85" s="35"/>
      <c r="C85" s="35"/>
      <c r="D85" s="35"/>
      <c r="E85" s="36"/>
      <c r="F85" s="20">
        <f>SUM(F10:F84)</f>
        <v>0</v>
      </c>
      <c r="G85" s="37"/>
    </row>
    <row r="86" spans="1:7" ht="50.25" customHeight="1">
      <c r="A86" s="65" t="s">
        <v>176</v>
      </c>
      <c r="B86" s="66"/>
      <c r="C86" s="66"/>
      <c r="D86" s="66"/>
      <c r="E86" s="66"/>
      <c r="F86" s="66"/>
      <c r="G86" s="67"/>
    </row>
    <row r="87" spans="1:7" ht="44.25" customHeight="1">
      <c r="A87" s="38" t="s">
        <v>177</v>
      </c>
      <c r="B87" s="39"/>
      <c r="C87" s="39"/>
      <c r="D87" s="39" t="s">
        <v>178</v>
      </c>
      <c r="E87" s="39"/>
      <c r="F87" s="39"/>
      <c r="G87" s="40"/>
    </row>
    <row r="88" spans="1:7" ht="48" customHeight="1">
      <c r="A88" s="41"/>
      <c r="B88" s="42"/>
      <c r="C88" s="42"/>
      <c r="D88" s="43"/>
      <c r="E88" s="44" t="s">
        <v>179</v>
      </c>
      <c r="F88" s="45"/>
      <c r="G88" s="46"/>
    </row>
    <row r="89" spans="1:7" ht="82.5" customHeight="1">
      <c r="A89" s="68" t="s">
        <v>180</v>
      </c>
      <c r="B89" s="69"/>
      <c r="C89" s="69"/>
      <c r="D89" s="69"/>
      <c r="E89" s="69"/>
      <c r="F89" s="69"/>
      <c r="G89" s="70"/>
    </row>
  </sheetData>
  <sheetProtection algorithmName="SHA-512" hashValue="IiZfHafIvNoNzFQcv/a8aaxG1q6WDGHC1Hj/idpt66ckeC/ZwGiQwdjugQMqN5SsUGP1FnccrHj34rhZ1qU97g==" saltValue="HJJQxymzYWGGO0Aw0tYK2g==" spinCount="100000" sheet="1" objects="1"/>
  <mergeCells count="32">
    <mergeCell ref="G37:G38"/>
    <mergeCell ref="G58:G60"/>
    <mergeCell ref="G63:G64"/>
    <mergeCell ref="G71:G76"/>
    <mergeCell ref="G78:G84"/>
    <mergeCell ref="A86:G86"/>
    <mergeCell ref="A89:G89"/>
    <mergeCell ref="A9:A38"/>
    <mergeCell ref="A39:A69"/>
    <mergeCell ref="A70:A84"/>
    <mergeCell ref="B9:B21"/>
    <mergeCell ref="B22:B30"/>
    <mergeCell ref="B31:B38"/>
    <mergeCell ref="B39:B52"/>
    <mergeCell ref="B53:B56"/>
    <mergeCell ref="B57:B69"/>
    <mergeCell ref="B70:B84"/>
    <mergeCell ref="G10:G13"/>
    <mergeCell ref="G15:G17"/>
    <mergeCell ref="G19:G21"/>
    <mergeCell ref="G23:G25"/>
    <mergeCell ref="A5:B5"/>
    <mergeCell ref="E5:G5"/>
    <mergeCell ref="A6:B6"/>
    <mergeCell ref="E6:G6"/>
    <mergeCell ref="A7:B7"/>
    <mergeCell ref="E7:G7"/>
    <mergeCell ref="A1:B1"/>
    <mergeCell ref="A2:G2"/>
    <mergeCell ref="A3:B3"/>
    <mergeCell ref="A4:B4"/>
    <mergeCell ref="E4:G4"/>
  </mergeCells>
  <phoneticPr fontId="10" type="noConversion"/>
  <dataValidations count="29">
    <dataValidation type="whole" allowBlank="1" showInputMessage="1" showErrorMessage="1" sqref="E3">
      <formula1>1</formula1>
      <formula2>69</formula2>
    </dataValidation>
    <dataValidation type="custom" allowBlank="1" showInputMessage="1" showErrorMessage="1" sqref="G3">
      <formula1>AND(G3&lt;=E3,G3&gt;=0,MOD(G3*100,100)=0)</formula1>
    </dataValidation>
    <dataValidation type="decimal" operator="lessThanOrEqual" allowBlank="1" showInputMessage="1" showErrorMessage="1" sqref="E4:G4">
      <formula1>C7</formula1>
    </dataValidation>
    <dataValidation type="custom" allowBlank="1" showInputMessage="1" showErrorMessage="1" sqref="F30 F69">
      <formula1>OR(F30=10,F30=0)</formula1>
    </dataValidation>
    <dataValidation type="custom" allowBlank="1" showInputMessage="1" showErrorMessage="1" errorTitle="提示" sqref="F32 F63">
      <formula1>AND(SUM(F32:F33)&lt;=10,OR(F32=10,F32=0))</formula1>
    </dataValidation>
    <dataValidation type="custom" allowBlank="1" showInputMessage="1" showErrorMessage="1" errorTitle="提示" sqref="F33 F64">
      <formula1>AND(SUM(F32:F33)&lt;=10,OR(F33=10,F33=5,F33=0))</formula1>
    </dataValidation>
    <dataValidation type="custom" allowBlank="1" showInputMessage="1" showErrorMessage="1" errorTitle="提示" sqref="F37">
      <formula1>AND(SUM(F37:F38)&lt;=20,OR(F37=20,F37=0))</formula1>
    </dataValidation>
    <dataValidation type="custom" allowBlank="1" showInputMessage="1" showErrorMessage="1" errorTitle="提示" sqref="F38">
      <formula1>AND(SUM(F37:F38)&lt;=20,OR(F38=10,F38=0))</formula1>
    </dataValidation>
    <dataValidation type="custom" allowBlank="1" showInputMessage="1" showErrorMessage="1" sqref="F43">
      <formula1>AND(F43&gt;=0,F43&lt;=60,MOD(F43,10)=0)</formula1>
    </dataValidation>
    <dataValidation type="custom" allowBlank="1" showInputMessage="1" showErrorMessage="1" sqref="F52 F40:F41">
      <formula1>OR(F40=20,F40=0)</formula1>
    </dataValidation>
    <dataValidation type="custom" allowBlank="1" showInputMessage="1" showErrorMessage="1" sqref="F54 F56">
      <formula1>OR(F54=40,F54=0)</formula1>
    </dataValidation>
    <dataValidation type="custom" allowBlank="1" showInputMessage="1" showErrorMessage="1" errorTitle="提示" sqref="F58">
      <formula1>AND(SUM(F58:F61)&lt;=30,OR(F58=30,F58=0))</formula1>
    </dataValidation>
    <dataValidation type="custom" allowBlank="1" showInputMessage="1" showErrorMessage="1" errorTitle="提示" sqref="F59">
      <formula1>AND(SUM(F58:F61)&lt;=30,OR(F59=20,F59=0))</formula1>
    </dataValidation>
    <dataValidation type="custom" allowBlank="1" showInputMessage="1" showErrorMessage="1" errorTitle="提示" sqref="F60">
      <formula1>AND(SUM(F58:F61)&lt;=30,OR(F60=10,F60=0))</formula1>
    </dataValidation>
    <dataValidation type="custom" allowBlank="1" showInputMessage="1" showErrorMessage="1" errorTitle="提示" sqref="F61">
      <formula1>AND(SUM(F58:F61)&lt;=30,OR(F61=30,F61=0))</formula1>
    </dataValidation>
    <dataValidation type="custom" allowBlank="1" showInputMessage="1" showErrorMessage="1" errorTitle="提示" error="分项之和不能超过2分" sqref="F66">
      <formula1>AND(SUM(F66:F67)&lt;=20,OR(F66=20,F66=0))</formula1>
    </dataValidation>
    <dataValidation type="custom" allowBlank="1" showInputMessage="1" showErrorMessage="1" errorTitle="提示" error="分项之和不能超过2分" sqref="F67">
      <formula1>AND(SUM(F66:F67)&lt;=20,OR(F67=20,F67=10,F67=0))</formula1>
    </dataValidation>
    <dataValidation type="custom" allowBlank="1" showInputMessage="1" showErrorMessage="1" sqref="F71">
      <formula1>AND(F71&lt;=0,MOD(F71,100)=0)</formula1>
    </dataValidation>
    <dataValidation type="custom" allowBlank="1" showInputMessage="1" showErrorMessage="1" sqref="F72">
      <formula1>AND(F72&lt;=0,MOD(F72,50)=0)</formula1>
    </dataValidation>
    <dataValidation type="custom" allowBlank="1" showInputMessage="1" showErrorMessage="1" sqref="F73">
      <formula1>AND(F73&lt;=0,MOD(F73,40)=0)</formula1>
    </dataValidation>
    <dataValidation type="custom" allowBlank="1" showInputMessage="1" showErrorMessage="1" sqref="F74 F78">
      <formula1>AND(F74&lt;=0,MOD(F74,30)=0)</formula1>
    </dataValidation>
    <dataValidation type="whole" operator="lessThanOrEqual" allowBlank="1" showInputMessage="1" showErrorMessage="1" sqref="F77">
      <formula1>0</formula1>
    </dataValidation>
    <dataValidation type="custom" allowBlank="1" showInputMessage="1" showErrorMessage="1" sqref="F79">
      <formula1>OR(F79=0,F79=-30)</formula1>
    </dataValidation>
    <dataValidation type="custom" allowBlank="1" showInputMessage="1" showErrorMessage="1" sqref="F80 F82 F75:F76">
      <formula1>OR(F75=0,F75=-50)</formula1>
    </dataValidation>
    <dataValidation type="custom" allowBlank="1" showInputMessage="1" showErrorMessage="1" sqref="F81">
      <formula1>OR(F81=0,F81=-40)</formula1>
    </dataValidation>
    <dataValidation type="custom" allowBlank="1" showInputMessage="1" showErrorMessage="1" sqref="F27:F28">
      <formula1>AND(F27&lt;=10,F27&gt;=0,MOD(F27,5)=0)</formula1>
    </dataValidation>
    <dataValidation type="custom" allowBlank="1" showInputMessage="1" showErrorMessage="1" errorTitle="提示" sqref="F34:F35">
      <formula1>OR(F34=10,F34=0)</formula1>
    </dataValidation>
    <dataValidation type="custom" allowBlank="1" showInputMessage="1" showErrorMessage="1" sqref="F45:F50">
      <formula1>OR(F45=5,F45=0)</formula1>
    </dataValidation>
    <dataValidation type="custom" allowBlank="1" showInputMessage="1" showErrorMessage="1" sqref="F83:F84">
      <formula1>OR(F83=0,F83=-25)</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election activeCell="H19" sqref="H19"/>
    </sheetView>
  </sheetViews>
  <sheetFormatPr defaultColWidth="9" defaultRowHeight="13.5"/>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topLeftCell="A2" workbookViewId="0">
      <selection activeCell="B45" sqref="B45"/>
    </sheetView>
  </sheetViews>
  <sheetFormatPr defaultColWidth="9" defaultRowHeight="13.5"/>
  <sheetData/>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2024-04-01T06:26:00Z</dcterms:created>
  <dcterms:modified xsi:type="dcterms:W3CDTF">2025-05-29T02:37:14Z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4A8DCD5DEEBC402CBFC8F3147D3AE401_12</vt:lpwstr>
  </property>
  <property fmtid="{D5CDD505-2E9C-101B-9397-08002B2CF9AE}" pid="3" name="KSOProductBuildVer">
    <vt:lpwstr>2052-12.1.0.21171</vt:lpwstr>
  </property>
</Properties>
</file>